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hellinglyparishcouncil119.sharepoint.com/sites/Officers/Shared Documents/Finance/CIL Contributions/"/>
    </mc:Choice>
  </mc:AlternateContent>
  <xr:revisionPtr revIDLastSave="118" documentId="8_{7F6DDD25-E5A6-4A4B-8BC6-657A5D64A259}" xr6:coauthVersionLast="47" xr6:coauthVersionMax="47" xr10:uidLastSave="{75695C8A-45A2-4B53-9CD8-33A78852CA50}"/>
  <bookViews>
    <workbookView xWindow="-108" yWindow="-108" windowWidth="23256" windowHeight="12456" xr2:uid="{00000000-000D-0000-FFFF-FFFF00000000}"/>
  </bookViews>
  <sheets>
    <sheet name="Under 5 Years" sheetId="1" r:id="rId1"/>
    <sheet name="Over 5 Years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4" i="1" l="1"/>
  <c r="H49" i="1"/>
  <c r="H18" i="1"/>
  <c r="H25" i="1"/>
  <c r="H7" i="1"/>
  <c r="H11" i="1"/>
  <c r="H28" i="1"/>
  <c r="H19" i="1"/>
  <c r="H13" i="1"/>
  <c r="G51" i="1"/>
  <c r="H51" i="1" s="1"/>
  <c r="F51" i="1"/>
  <c r="E51" i="1"/>
  <c r="D51" i="1"/>
  <c r="D43" i="1"/>
  <c r="G40" i="1"/>
  <c r="F40" i="1"/>
  <c r="H40" i="1" s="1"/>
  <c r="G35" i="1"/>
  <c r="F35" i="1"/>
  <c r="F43" i="1" s="1"/>
  <c r="G30" i="1"/>
  <c r="F30" i="1"/>
  <c r="H30" i="1" s="1"/>
  <c r="E30" i="1"/>
  <c r="D30" i="1"/>
  <c r="H35" i="1" l="1"/>
  <c r="G43" i="1"/>
  <c r="H43" i="1" s="1"/>
  <c r="E42" i="1" l="1"/>
  <c r="E43" i="1" s="1"/>
</calcChain>
</file>

<file path=xl/sharedStrings.xml><?xml version="1.0" encoding="utf-8"?>
<sst xmlns="http://schemas.openxmlformats.org/spreadsheetml/2006/main" count="97" uniqueCount="64">
  <si>
    <t>CIL Receipts - Hellingly Parish</t>
  </si>
  <si>
    <t>PR21</t>
  </si>
  <si>
    <t>Financial Year</t>
  </si>
  <si>
    <t xml:space="preserve">Date </t>
  </si>
  <si>
    <t>Reference</t>
  </si>
  <si>
    <t xml:space="preserve"> Income Received</t>
  </si>
  <si>
    <t>Interest Received</t>
  </si>
  <si>
    <t>Amounts Paid</t>
  </si>
  <si>
    <t>Interest Paid</t>
  </si>
  <si>
    <t>2016/17</t>
  </si>
  <si>
    <t>WD/16/0907</t>
  </si>
  <si>
    <t>Parish Payment</t>
  </si>
  <si>
    <t>Interest</t>
  </si>
  <si>
    <t>2016/17 Total</t>
  </si>
  <si>
    <t>2017/18</t>
  </si>
  <si>
    <t>WD/16/2051</t>
  </si>
  <si>
    <t>WD/16/1743</t>
  </si>
  <si>
    <t>16/1743/F</t>
  </si>
  <si>
    <t>2017/18 Total</t>
  </si>
  <si>
    <t>2018/19</t>
  </si>
  <si>
    <t>2018/19 Total</t>
  </si>
  <si>
    <t>2019/20</t>
  </si>
  <si>
    <t>WD/17/1672</t>
  </si>
  <si>
    <t>17/1672/F</t>
  </si>
  <si>
    <t>WD/19/1425</t>
  </si>
  <si>
    <t>WD/18/2161</t>
  </si>
  <si>
    <t>2019/20 Total</t>
  </si>
  <si>
    <t>2020/21</t>
  </si>
  <si>
    <t>19/0520/RM</t>
  </si>
  <si>
    <t>18/2161MAJ</t>
  </si>
  <si>
    <t>WD/19/1744</t>
  </si>
  <si>
    <t>2020/21 Total</t>
  </si>
  <si>
    <t>2021/22</t>
  </si>
  <si>
    <t>WD/19/2623</t>
  </si>
  <si>
    <t>WD/19/2305</t>
  </si>
  <si>
    <t>WD/20/1849</t>
  </si>
  <si>
    <t>2021/0182 (Surcharges)</t>
  </si>
  <si>
    <t>2021/0182</t>
  </si>
  <si>
    <t>2021/22 Total</t>
  </si>
  <si>
    <t>2022/23</t>
  </si>
  <si>
    <t>WD/2022/0708/F</t>
  </si>
  <si>
    <t>WD/2022/1592/F</t>
  </si>
  <si>
    <t>WD/21/0896</t>
  </si>
  <si>
    <t>WD/2020/0288/F</t>
  </si>
  <si>
    <t>WD/2022/0022/FR</t>
  </si>
  <si>
    <t>2022/23 Total</t>
  </si>
  <si>
    <t>WD/2022/2135</t>
  </si>
  <si>
    <t>WD/21/2202/F</t>
  </si>
  <si>
    <t>2023/24 Total</t>
  </si>
  <si>
    <t>Spent On</t>
  </si>
  <si>
    <t>Total Paid to HPC</t>
  </si>
  <si>
    <t>CIL Terms</t>
  </si>
  <si>
    <t>Community Hub</t>
  </si>
  <si>
    <t>Minute Refs</t>
  </si>
  <si>
    <t>PCH 121.12.20</t>
  </si>
  <si>
    <t>Community Hub Build</t>
  </si>
  <si>
    <t>£30k 0n Hub Aircon &amp; Acoustic Pads</t>
  </si>
  <si>
    <t>2024/25</t>
  </si>
  <si>
    <t>2025/26</t>
  </si>
  <si>
    <t>There was only £30k taken from CIL in 2022/23 for</t>
  </si>
  <si>
    <t>Hub aircon &amp; acoustics, no other monies gtransferred to/from CIL</t>
  </si>
  <si>
    <t>Minute Refs if required</t>
  </si>
  <si>
    <t>Transferred to EMR325</t>
  </si>
  <si>
    <t>CIL Projects?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</si>
</sst>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4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64" fontId="1" fillId="0" borderId="1" xfId="0" applyNumberFormat="1" applyFont="1" applyBorder="1"/>
    <xf numFmtId="14" fontId="1" fillId="0" borderId="0" xfId="0" applyNumberFormat="1" applyFont="1"/>
    <xf numFmtId="2" fontId="1" fillId="0" borderId="0" xfId="0" applyNumberFormat="1" applyFont="1"/>
    <xf numFmtId="164" fontId="1" fillId="0" borderId="0" xfId="0" applyNumberFormat="1" applyFont="1"/>
    <xf numFmtId="2" fontId="1" fillId="0" borderId="2" xfId="0" applyNumberFormat="1" applyFont="1" applyBorder="1"/>
    <xf numFmtId="14" fontId="0" fillId="0" borderId="2" xfId="0" applyNumberFormat="1" applyBorder="1"/>
    <xf numFmtId="164" fontId="1" fillId="0" borderId="3" xfId="0" applyNumberFormat="1" applyFont="1" applyBorder="1"/>
    <xf numFmtId="14" fontId="1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%20&amp;%20D\Jill%20Watson\CIL\CIL%20Payments%20April%202023\2.%20Income%20Received%20Summary%2020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03 Arlington"/>
      <sheetName val="PR04 Berwick"/>
      <sheetName val="PR05 Buxted"/>
      <sheetName val="PR06 Chalvington"/>
      <sheetName val="PR07 Chiddingly"/>
      <sheetName val="PR08 Crowborough"/>
      <sheetName val="PR10 Danehill"/>
      <sheetName val="PR12 East Hoathly &amp; Halland"/>
      <sheetName val="PR13 Fletching"/>
      <sheetName val="PR14 Forest Row"/>
      <sheetName val="PR15 Framfield"/>
      <sheetName val="PR16 Frant"/>
      <sheetName val="PR17 Hadlow Down"/>
      <sheetName val="PR18 Hailsham"/>
      <sheetName val="PR19 Hartfield"/>
      <sheetName val="PR20 Heathfield &amp; Waldron"/>
      <sheetName val="PR21 Hellingly"/>
      <sheetName val="PR22 Herstmonceux"/>
      <sheetName val="PR23 Hooe"/>
      <sheetName val="PR24 Horam"/>
      <sheetName val="PR25 Isfield"/>
      <sheetName val="PR26 Laughton"/>
      <sheetName val="PR28 Maresfield"/>
      <sheetName val="PR29 Little Horsted"/>
      <sheetName val="PR30 Mayfield"/>
      <sheetName val="PR31 Ninfield"/>
      <sheetName val="PR32 Pevensey"/>
      <sheetName val="PR33 Polegate"/>
      <sheetName val="PR34 Rotherfield"/>
      <sheetName val="PR36 Uckfield"/>
      <sheetName val="PR37 Wadhurst"/>
      <sheetName val="PR38 Warbleton"/>
      <sheetName val="PR39 Wartling"/>
      <sheetName val="PR40 Westham"/>
      <sheetName val="PR41 Willingdon"/>
      <sheetName val="PR42 Withyham"/>
      <sheetName val="Summary"/>
      <sheetName val="1st Parish Payment"/>
      <sheetName val="Apr-Sept Interest Calc."/>
      <sheetName val="1st Payment Invoices Paid"/>
      <sheetName val="2nd Parish Payment"/>
      <sheetName val="Oct- Mar Interest Calc."/>
      <sheetName val="2nd Payment Invoices Paid"/>
      <sheetName val="Properties per Parish"/>
      <sheetName val="Check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6">
          <cell r="A6" t="str">
            <v>PR01</v>
          </cell>
          <cell r="B6" t="str">
            <v>Alciston Parish Council</v>
          </cell>
          <cell r="C6">
            <v>0</v>
          </cell>
          <cell r="D6">
            <v>0.15</v>
          </cell>
          <cell r="E6">
            <v>7807.2992700729928</v>
          </cell>
          <cell r="F6">
            <v>0</v>
          </cell>
          <cell r="G6" t="str">
            <v>N</v>
          </cell>
          <cell r="H6">
            <v>0</v>
          </cell>
          <cell r="I6">
            <v>0</v>
          </cell>
          <cell r="J6">
            <v>0</v>
          </cell>
        </row>
        <row r="7">
          <cell r="A7" t="str">
            <v>PR02</v>
          </cell>
          <cell r="B7" t="str">
            <v>Alfriston Parish Council</v>
          </cell>
          <cell r="C7">
            <v>0</v>
          </cell>
          <cell r="D7">
            <v>0.15</v>
          </cell>
          <cell r="E7">
            <v>57160.583941605837</v>
          </cell>
          <cell r="F7">
            <v>0</v>
          </cell>
          <cell r="G7" t="str">
            <v>N</v>
          </cell>
          <cell r="H7">
            <v>0</v>
          </cell>
          <cell r="I7">
            <v>0</v>
          </cell>
          <cell r="J7">
            <v>0</v>
          </cell>
        </row>
        <row r="8">
          <cell r="A8" t="str">
            <v>PR03</v>
          </cell>
          <cell r="B8" t="str">
            <v>Arlington Parish Council</v>
          </cell>
          <cell r="C8">
            <v>0</v>
          </cell>
          <cell r="D8">
            <v>0.15</v>
          </cell>
          <cell r="E8">
            <v>42243.065693430653</v>
          </cell>
          <cell r="F8">
            <v>0</v>
          </cell>
          <cell r="G8" t="str">
            <v>N</v>
          </cell>
          <cell r="H8">
            <v>0</v>
          </cell>
          <cell r="I8">
            <v>0</v>
          </cell>
          <cell r="J8">
            <v>0</v>
          </cell>
        </row>
        <row r="9">
          <cell r="A9" t="str">
            <v>PR04</v>
          </cell>
          <cell r="B9" t="str">
            <v>Berwick Parish Council</v>
          </cell>
          <cell r="C9">
            <v>0</v>
          </cell>
          <cell r="D9">
            <v>0.15</v>
          </cell>
          <cell r="E9">
            <v>18681.751824817518</v>
          </cell>
          <cell r="F9">
            <v>0</v>
          </cell>
          <cell r="G9" t="str">
            <v>N</v>
          </cell>
          <cell r="H9">
            <v>0</v>
          </cell>
          <cell r="I9">
            <v>0</v>
          </cell>
          <cell r="J9">
            <v>0</v>
          </cell>
        </row>
        <row r="10">
          <cell r="A10" t="str">
            <v>PR05</v>
          </cell>
          <cell r="B10" t="str">
            <v>Buxted Parish Council</v>
          </cell>
          <cell r="C10">
            <v>-11881.319999999992</v>
          </cell>
          <cell r="D10">
            <v>0.15</v>
          </cell>
          <cell r="E10">
            <v>228921.16788321166</v>
          </cell>
          <cell r="F10">
            <v>1782.2</v>
          </cell>
          <cell r="G10" t="str">
            <v>N</v>
          </cell>
          <cell r="H10">
            <v>1782.2</v>
          </cell>
          <cell r="I10">
            <v>7.0467620646575346</v>
          </cell>
          <cell r="J10">
            <v>1789.2467620646576</v>
          </cell>
        </row>
        <row r="11">
          <cell r="A11" t="str">
            <v>PR06</v>
          </cell>
          <cell r="B11" t="str">
            <v>Chalvington And Ripe Parish Council</v>
          </cell>
          <cell r="C11">
            <v>0</v>
          </cell>
          <cell r="D11">
            <v>0.15</v>
          </cell>
          <cell r="E11">
            <v>83510.218978102188</v>
          </cell>
          <cell r="F11">
            <v>0</v>
          </cell>
          <cell r="G11" t="str">
            <v>N</v>
          </cell>
          <cell r="H11">
            <v>0</v>
          </cell>
          <cell r="I11">
            <v>0</v>
          </cell>
          <cell r="J11">
            <v>0</v>
          </cell>
        </row>
        <row r="12">
          <cell r="A12" t="str">
            <v>PR07</v>
          </cell>
          <cell r="B12" t="str">
            <v>Chiddingly Parish Council</v>
          </cell>
          <cell r="C12">
            <v>-54090.26</v>
          </cell>
          <cell r="D12">
            <v>0.15</v>
          </cell>
          <cell r="E12">
            <v>63991.970802919706</v>
          </cell>
          <cell r="F12">
            <v>8113.54</v>
          </cell>
          <cell r="G12" t="str">
            <v>N</v>
          </cell>
          <cell r="H12">
            <v>8113.54</v>
          </cell>
          <cell r="I12">
            <v>12.211956039041095</v>
          </cell>
          <cell r="J12">
            <v>8125.751956039041</v>
          </cell>
        </row>
        <row r="13">
          <cell r="A13" t="str">
            <v>PR08</v>
          </cell>
          <cell r="B13" t="str">
            <v>Crowborough Town Council</v>
          </cell>
          <cell r="C13">
            <v>-859289.09</v>
          </cell>
          <cell r="D13">
            <v>0.15</v>
          </cell>
          <cell r="E13">
            <v>1315669.3430656935</v>
          </cell>
          <cell r="F13">
            <v>128893.36</v>
          </cell>
          <cell r="G13" t="str">
            <v>N</v>
          </cell>
          <cell r="H13">
            <v>128893.36</v>
          </cell>
          <cell r="I13">
            <v>178.09471545698628</v>
          </cell>
          <cell r="J13">
            <v>129071.45471545699</v>
          </cell>
        </row>
        <row r="14">
          <cell r="A14" t="str">
            <v>PR09</v>
          </cell>
          <cell r="B14" t="str">
            <v>Cuckmere Parish Council</v>
          </cell>
          <cell r="C14">
            <v>0</v>
          </cell>
          <cell r="D14">
            <v>0.15</v>
          </cell>
          <cell r="E14">
            <v>13941.605839416057</v>
          </cell>
          <cell r="F14">
            <v>0</v>
          </cell>
          <cell r="G14" t="str">
            <v>N</v>
          </cell>
          <cell r="H14">
            <v>0</v>
          </cell>
          <cell r="I14">
            <v>0</v>
          </cell>
          <cell r="J14">
            <v>0</v>
          </cell>
        </row>
        <row r="15">
          <cell r="A15" t="str">
            <v>PR10</v>
          </cell>
          <cell r="B15" t="str">
            <v>Danehill Parish Council</v>
          </cell>
          <cell r="C15">
            <v>0</v>
          </cell>
          <cell r="D15">
            <v>0.15</v>
          </cell>
          <cell r="E15">
            <v>109162.77372262774</v>
          </cell>
          <cell r="F15">
            <v>0</v>
          </cell>
          <cell r="G15" t="str">
            <v>N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PR11</v>
          </cell>
          <cell r="B16" t="str">
            <v>East Dean And Friston Parish Council</v>
          </cell>
          <cell r="C16">
            <v>0</v>
          </cell>
          <cell r="D16">
            <v>0.15</v>
          </cell>
          <cell r="E16">
            <v>116272.99270072993</v>
          </cell>
          <cell r="F16">
            <v>0</v>
          </cell>
          <cell r="G16" t="str">
            <v>N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PR12</v>
          </cell>
          <cell r="B17" t="str">
            <v>East Hoathly And Halland Parish Council</v>
          </cell>
          <cell r="C17">
            <v>-65451.1</v>
          </cell>
          <cell r="D17">
            <v>0.15</v>
          </cell>
          <cell r="E17">
            <v>91317.518248175184</v>
          </cell>
          <cell r="F17">
            <v>9817.67</v>
          </cell>
          <cell r="G17" t="str">
            <v>N</v>
          </cell>
          <cell r="H17">
            <v>9817.67</v>
          </cell>
          <cell r="I17">
            <v>12.929730316438356</v>
          </cell>
          <cell r="J17">
            <v>9830.5997303164386</v>
          </cell>
        </row>
        <row r="18">
          <cell r="A18" t="str">
            <v>PR13</v>
          </cell>
          <cell r="B18" t="str">
            <v>Fletching Parish Council</v>
          </cell>
          <cell r="C18">
            <v>0</v>
          </cell>
          <cell r="D18">
            <v>0.15</v>
          </cell>
          <cell r="E18">
            <v>66640.875912408752</v>
          </cell>
          <cell r="F18">
            <v>0</v>
          </cell>
          <cell r="G18" t="str">
            <v>N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PR14</v>
          </cell>
          <cell r="B19" t="str">
            <v>Forest Row Parish Council</v>
          </cell>
          <cell r="C19">
            <v>0</v>
          </cell>
          <cell r="D19">
            <v>0.15</v>
          </cell>
          <cell r="E19">
            <v>305042.33576642338</v>
          </cell>
          <cell r="F19">
            <v>0</v>
          </cell>
          <cell r="G19" t="str">
            <v>N</v>
          </cell>
          <cell r="H19">
            <v>0</v>
          </cell>
          <cell r="I19">
            <v>0</v>
          </cell>
          <cell r="J19">
            <v>0</v>
          </cell>
        </row>
        <row r="20">
          <cell r="A20" t="str">
            <v>PR15</v>
          </cell>
          <cell r="B20" t="str">
            <v>Framfield Parish Council</v>
          </cell>
          <cell r="C20">
            <v>3.637978807091713E-12</v>
          </cell>
          <cell r="D20">
            <v>0.15</v>
          </cell>
          <cell r="E20">
            <v>127147.44525547445</v>
          </cell>
          <cell r="F20">
            <v>0</v>
          </cell>
          <cell r="G20" t="str">
            <v>N</v>
          </cell>
          <cell r="H20">
            <v>0</v>
          </cell>
          <cell r="I20">
            <v>8.8817841970012523E-16</v>
          </cell>
          <cell r="J20">
            <v>8.8817841970012523E-16</v>
          </cell>
        </row>
        <row r="21">
          <cell r="A21" t="str">
            <v>PR16</v>
          </cell>
          <cell r="B21" t="str">
            <v>Frant Parish Council</v>
          </cell>
          <cell r="C21">
            <v>0</v>
          </cell>
          <cell r="D21">
            <v>0.15</v>
          </cell>
          <cell r="E21">
            <v>103446.71532846715</v>
          </cell>
          <cell r="F21">
            <v>0</v>
          </cell>
          <cell r="G21" t="str">
            <v>N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PR17</v>
          </cell>
          <cell r="B22" t="str">
            <v>Hadlow Down Parish Council</v>
          </cell>
          <cell r="C22">
            <v>0</v>
          </cell>
          <cell r="D22">
            <v>0.15</v>
          </cell>
          <cell r="E22">
            <v>47540.875912408759</v>
          </cell>
          <cell r="F22">
            <v>0</v>
          </cell>
          <cell r="G22" t="str">
            <v>N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PR18</v>
          </cell>
          <cell r="B23" t="str">
            <v>Hailsham Town Council</v>
          </cell>
          <cell r="C23">
            <v>-2709953.41</v>
          </cell>
          <cell r="D23">
            <v>0.25</v>
          </cell>
          <cell r="E23">
            <v>1450624.0875912409</v>
          </cell>
          <cell r="F23">
            <v>677488.35</v>
          </cell>
          <cell r="G23" t="str">
            <v>N</v>
          </cell>
          <cell r="H23">
            <v>677488.35</v>
          </cell>
          <cell r="I23">
            <v>42.915083364383563</v>
          </cell>
          <cell r="J23">
            <v>677531.26508336433</v>
          </cell>
        </row>
        <row r="24">
          <cell r="A24" t="str">
            <v>PR19</v>
          </cell>
          <cell r="B24" t="str">
            <v>Hartfield Parish Council</v>
          </cell>
          <cell r="C24">
            <v>-251518.68</v>
          </cell>
          <cell r="D24">
            <v>0.15</v>
          </cell>
          <cell r="E24">
            <v>136627.73722627736</v>
          </cell>
          <cell r="F24">
            <v>37727.800000000003</v>
          </cell>
          <cell r="G24" t="str">
            <v>N</v>
          </cell>
          <cell r="H24">
            <v>37727.800000000003</v>
          </cell>
          <cell r="I24">
            <v>69.66288774493151</v>
          </cell>
          <cell r="J24">
            <v>37797.462887744936</v>
          </cell>
        </row>
        <row r="25">
          <cell r="A25" t="str">
            <v>PR20</v>
          </cell>
          <cell r="B25" t="str">
            <v>Heathfield And Waldron Parish Council</v>
          </cell>
          <cell r="C25">
            <v>-547383.15</v>
          </cell>
          <cell r="D25">
            <v>0.15</v>
          </cell>
          <cell r="E25">
            <v>793277.37226277369</v>
          </cell>
          <cell r="F25">
            <v>82107.47</v>
          </cell>
          <cell r="G25" t="str">
            <v>N</v>
          </cell>
          <cell r="H25">
            <v>82107.47</v>
          </cell>
          <cell r="I25">
            <v>143.53723216273971</v>
          </cell>
          <cell r="J25">
            <v>82251.007232162738</v>
          </cell>
        </row>
        <row r="26">
          <cell r="A26" t="str">
            <v>PR21</v>
          </cell>
          <cell r="B26" t="str">
            <v>Hellingly Parish Council</v>
          </cell>
          <cell r="C26">
            <v>-13134.07</v>
          </cell>
          <cell r="D26">
            <v>0.25</v>
          </cell>
          <cell r="E26">
            <v>256943.79562043794</v>
          </cell>
          <cell r="F26">
            <v>3283.52</v>
          </cell>
          <cell r="G26" t="str">
            <v>N</v>
          </cell>
          <cell r="H26">
            <v>3283.52</v>
          </cell>
          <cell r="I26">
            <v>0.02</v>
          </cell>
          <cell r="J26">
            <v>3283.54</v>
          </cell>
        </row>
        <row r="27">
          <cell r="A27" t="str">
            <v>PR22</v>
          </cell>
          <cell r="B27" t="str">
            <v>Herstmonceux Parish Council</v>
          </cell>
          <cell r="C27">
            <v>-86573.63</v>
          </cell>
          <cell r="D27">
            <v>0.25</v>
          </cell>
          <cell r="E27">
            <v>178591.97080291971</v>
          </cell>
          <cell r="F27">
            <v>21643.41</v>
          </cell>
          <cell r="G27" t="str">
            <v>N</v>
          </cell>
          <cell r="H27">
            <v>21643.41</v>
          </cell>
          <cell r="I27">
            <v>44.58</v>
          </cell>
          <cell r="J27">
            <v>21687.99</v>
          </cell>
        </row>
        <row r="28">
          <cell r="A28" t="str">
            <v>PR23</v>
          </cell>
          <cell r="B28" t="str">
            <v>Hooe Parish Council</v>
          </cell>
          <cell r="C28">
            <v>0</v>
          </cell>
          <cell r="D28">
            <v>0.15</v>
          </cell>
          <cell r="E28">
            <v>28440.875912408759</v>
          </cell>
          <cell r="F28">
            <v>0</v>
          </cell>
          <cell r="G28" t="str">
            <v>N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PR24</v>
          </cell>
          <cell r="B29" t="str">
            <v>Horam Parish Council</v>
          </cell>
          <cell r="C29">
            <v>-368851.99</v>
          </cell>
          <cell r="D29">
            <v>0.15</v>
          </cell>
          <cell r="E29">
            <v>198667.88321167883</v>
          </cell>
          <cell r="F29">
            <v>55327.8</v>
          </cell>
          <cell r="G29" t="str">
            <v>N</v>
          </cell>
          <cell r="H29">
            <v>55327.8</v>
          </cell>
          <cell r="I29">
            <v>181.63</v>
          </cell>
          <cell r="J29">
            <v>55509.43</v>
          </cell>
        </row>
        <row r="30">
          <cell r="A30" t="str">
            <v>PR25</v>
          </cell>
          <cell r="B30" t="str">
            <v>Isfield Parish Council</v>
          </cell>
          <cell r="C30">
            <v>0</v>
          </cell>
          <cell r="D30">
            <v>0.15</v>
          </cell>
          <cell r="E30">
            <v>43079.562043795617</v>
          </cell>
          <cell r="F30">
            <v>0</v>
          </cell>
          <cell r="G30" t="str">
            <v>N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PR26</v>
          </cell>
          <cell r="B31" t="str">
            <v>Laughton Parish Council</v>
          </cell>
          <cell r="C31">
            <v>0</v>
          </cell>
          <cell r="D31">
            <v>0.15</v>
          </cell>
          <cell r="E31">
            <v>37642.335766423355</v>
          </cell>
          <cell r="F31">
            <v>0</v>
          </cell>
          <cell r="G31" t="str">
            <v>N</v>
          </cell>
          <cell r="H31">
            <v>0</v>
          </cell>
          <cell r="I31">
            <v>0</v>
          </cell>
          <cell r="J31">
            <v>0</v>
          </cell>
        </row>
        <row r="32">
          <cell r="A32" t="str">
            <v>PR27</v>
          </cell>
          <cell r="B32" t="str">
            <v>Long Man Parish Council</v>
          </cell>
          <cell r="C32">
            <v>0</v>
          </cell>
          <cell r="D32">
            <v>0.15</v>
          </cell>
          <cell r="E32">
            <v>28998.5401459854</v>
          </cell>
          <cell r="F32">
            <v>0</v>
          </cell>
          <cell r="G32" t="str">
            <v>N</v>
          </cell>
          <cell r="H32">
            <v>0</v>
          </cell>
          <cell r="I32">
            <v>0</v>
          </cell>
          <cell r="J32">
            <v>0</v>
          </cell>
        </row>
        <row r="33">
          <cell r="A33" t="str">
            <v>PR28</v>
          </cell>
          <cell r="B33" t="str">
            <v>Maresfield Parish Council</v>
          </cell>
          <cell r="C33">
            <v>-127101.1</v>
          </cell>
          <cell r="D33">
            <v>0.15</v>
          </cell>
          <cell r="E33">
            <v>229060.58394160584</v>
          </cell>
          <cell r="F33">
            <v>19065.169999999998</v>
          </cell>
          <cell r="G33" t="str">
            <v>N</v>
          </cell>
          <cell r="H33">
            <v>19065.169999999998</v>
          </cell>
          <cell r="I33">
            <v>35.32</v>
          </cell>
          <cell r="J33">
            <v>19100.489999999998</v>
          </cell>
        </row>
        <row r="34">
          <cell r="A34" t="str">
            <v>PR29</v>
          </cell>
          <cell r="B34" t="str">
            <v>Little Horsted Parish Meeting</v>
          </cell>
          <cell r="C34">
            <v>0</v>
          </cell>
          <cell r="D34">
            <v>0.15</v>
          </cell>
          <cell r="E34">
            <v>12268.613138686131</v>
          </cell>
          <cell r="F34">
            <v>0</v>
          </cell>
          <cell r="G34" t="str">
            <v>N</v>
          </cell>
          <cell r="H34">
            <v>0</v>
          </cell>
          <cell r="I34">
            <v>0</v>
          </cell>
          <cell r="J34">
            <v>0</v>
          </cell>
        </row>
        <row r="35">
          <cell r="A35" t="str">
            <v>PR30</v>
          </cell>
          <cell r="B35" t="str">
            <v>Mayfield And Five Ashes Parish Council</v>
          </cell>
          <cell r="C35">
            <v>-10483.52</v>
          </cell>
          <cell r="D35">
            <v>0.15</v>
          </cell>
          <cell r="E35">
            <v>248021.16788321166</v>
          </cell>
          <cell r="F35">
            <v>1572.53</v>
          </cell>
          <cell r="G35" t="str">
            <v>N</v>
          </cell>
          <cell r="H35">
            <v>1572.53</v>
          </cell>
          <cell r="I35">
            <v>5.83</v>
          </cell>
          <cell r="J35">
            <v>1578.36</v>
          </cell>
        </row>
        <row r="36">
          <cell r="A36" t="str">
            <v>PR31</v>
          </cell>
          <cell r="B36" t="str">
            <v>Ninfield Parish Council</v>
          </cell>
          <cell r="C36">
            <v>-44145.05</v>
          </cell>
          <cell r="D36">
            <v>0.15</v>
          </cell>
          <cell r="E36">
            <v>95778.832116788311</v>
          </cell>
          <cell r="F36">
            <v>6621.76</v>
          </cell>
          <cell r="G36" t="str">
            <v>N</v>
          </cell>
          <cell r="H36">
            <v>6621.76</v>
          </cell>
          <cell r="I36">
            <v>24.06</v>
          </cell>
          <cell r="J36">
            <v>6645.8200000000006</v>
          </cell>
        </row>
        <row r="37">
          <cell r="A37" t="str">
            <v>PR32</v>
          </cell>
          <cell r="B37" t="str">
            <v>Pevensey Parish Council</v>
          </cell>
          <cell r="C37">
            <v>0</v>
          </cell>
          <cell r="D37">
            <v>0.15</v>
          </cell>
          <cell r="E37">
            <v>260150.36496350364</v>
          </cell>
          <cell r="F37">
            <v>0</v>
          </cell>
          <cell r="G37" t="str">
            <v>N</v>
          </cell>
          <cell r="H37">
            <v>0</v>
          </cell>
          <cell r="I37">
            <v>0</v>
          </cell>
          <cell r="J37">
            <v>0</v>
          </cell>
        </row>
        <row r="38">
          <cell r="A38" t="str">
            <v>PR33</v>
          </cell>
          <cell r="B38" t="str">
            <v>Polegate Town Council</v>
          </cell>
          <cell r="C38">
            <v>-203759.59999999998</v>
          </cell>
          <cell r="D38">
            <v>0.15</v>
          </cell>
          <cell r="E38">
            <v>617752.55474452558</v>
          </cell>
          <cell r="F38">
            <v>30563.94</v>
          </cell>
          <cell r="G38" t="str">
            <v>N</v>
          </cell>
          <cell r="H38">
            <v>30563.94</v>
          </cell>
          <cell r="I38">
            <v>9.5500000000000007</v>
          </cell>
          <cell r="J38">
            <v>30573.489999999998</v>
          </cell>
        </row>
        <row r="39">
          <cell r="A39" t="str">
            <v>PR34</v>
          </cell>
          <cell r="B39" t="str">
            <v>Rotherfield Parish Council</v>
          </cell>
          <cell r="C39">
            <v>0</v>
          </cell>
          <cell r="D39">
            <v>0.15</v>
          </cell>
          <cell r="E39">
            <v>204523.35766423357</v>
          </cell>
          <cell r="F39">
            <v>0</v>
          </cell>
          <cell r="G39" t="str">
            <v>N</v>
          </cell>
          <cell r="H39">
            <v>0</v>
          </cell>
          <cell r="I39">
            <v>0</v>
          </cell>
          <cell r="J39">
            <v>0</v>
          </cell>
        </row>
        <row r="40">
          <cell r="A40" t="str">
            <v>PR35</v>
          </cell>
          <cell r="B40" t="str">
            <v>Selmeston Parish Council</v>
          </cell>
          <cell r="C40">
            <v>0</v>
          </cell>
          <cell r="D40">
            <v>0.15</v>
          </cell>
          <cell r="E40">
            <v>11571.532846715329</v>
          </cell>
          <cell r="F40">
            <v>0</v>
          </cell>
          <cell r="G40" t="str">
            <v>N</v>
          </cell>
          <cell r="H40">
            <v>0</v>
          </cell>
          <cell r="I40">
            <v>0</v>
          </cell>
          <cell r="J40">
            <v>0</v>
          </cell>
        </row>
        <row r="41">
          <cell r="A41" t="str">
            <v>PR36</v>
          </cell>
          <cell r="B41" t="str">
            <v>Uckfield Town Council</v>
          </cell>
          <cell r="C41">
            <v>-22769.360000000004</v>
          </cell>
          <cell r="D41">
            <v>0.15</v>
          </cell>
          <cell r="E41">
            <v>945659.12408759119</v>
          </cell>
          <cell r="F41">
            <v>3415.4</v>
          </cell>
          <cell r="G41" t="str">
            <v>N</v>
          </cell>
          <cell r="H41">
            <v>3415.4</v>
          </cell>
          <cell r="I41">
            <v>10.499999999999998</v>
          </cell>
          <cell r="J41">
            <v>3425.9</v>
          </cell>
        </row>
        <row r="42">
          <cell r="A42" t="str">
            <v>PR37</v>
          </cell>
          <cell r="B42" t="str">
            <v>Wadhurst Parish Council</v>
          </cell>
          <cell r="C42">
            <v>-159022.66999999998</v>
          </cell>
          <cell r="D42">
            <v>0.15</v>
          </cell>
          <cell r="E42">
            <v>317868.61313868611</v>
          </cell>
          <cell r="F42">
            <v>23853.4</v>
          </cell>
          <cell r="G42" t="str">
            <v>N</v>
          </cell>
          <cell r="H42">
            <v>23853.4</v>
          </cell>
          <cell r="I42">
            <v>0.26822086438356235</v>
          </cell>
          <cell r="J42">
            <v>23853.668220864383</v>
          </cell>
        </row>
        <row r="43">
          <cell r="A43" t="str">
            <v>PR38</v>
          </cell>
          <cell r="B43" t="str">
            <v>Warbleton Parish Council</v>
          </cell>
          <cell r="C43">
            <v>0</v>
          </cell>
          <cell r="D43">
            <v>0.15</v>
          </cell>
          <cell r="E43">
            <v>86577.372262773715</v>
          </cell>
          <cell r="F43">
            <v>0</v>
          </cell>
          <cell r="G43" t="str">
            <v>N</v>
          </cell>
          <cell r="H43">
            <v>0</v>
          </cell>
          <cell r="I43">
            <v>0</v>
          </cell>
          <cell r="J43">
            <v>0</v>
          </cell>
        </row>
        <row r="44">
          <cell r="A44" t="str">
            <v>PR39</v>
          </cell>
          <cell r="B44" t="str">
            <v>Wartling Parish Council</v>
          </cell>
          <cell r="C44">
            <v>0</v>
          </cell>
          <cell r="D44">
            <v>0.15</v>
          </cell>
          <cell r="E44">
            <v>25931.386861313869</v>
          </cell>
          <cell r="F44">
            <v>0</v>
          </cell>
          <cell r="G44" t="str">
            <v>N</v>
          </cell>
          <cell r="H44">
            <v>0</v>
          </cell>
          <cell r="I44">
            <v>0</v>
          </cell>
          <cell r="J44">
            <v>0</v>
          </cell>
        </row>
        <row r="45">
          <cell r="A45" t="str">
            <v>PR40</v>
          </cell>
          <cell r="B45" t="str">
            <v>Westham Parish Council</v>
          </cell>
          <cell r="C45">
            <v>-28085.439999999999</v>
          </cell>
          <cell r="D45">
            <v>0.15</v>
          </cell>
          <cell r="E45">
            <v>455472.26277372264</v>
          </cell>
          <cell r="F45">
            <v>4212.82</v>
          </cell>
          <cell r="G45" t="str">
            <v>N</v>
          </cell>
          <cell r="H45">
            <v>4212.82</v>
          </cell>
          <cell r="I45">
            <v>0.05</v>
          </cell>
          <cell r="J45">
            <v>4212.87</v>
          </cell>
        </row>
        <row r="46">
          <cell r="A46" t="str">
            <v>PR41</v>
          </cell>
          <cell r="B46" t="str">
            <v>Willingdon And Jevington Parish Council</v>
          </cell>
          <cell r="C46">
            <v>0</v>
          </cell>
          <cell r="D46">
            <v>0.15</v>
          </cell>
          <cell r="E46">
            <v>527968.61313868617</v>
          </cell>
          <cell r="F46">
            <v>0</v>
          </cell>
          <cell r="G46" t="str">
            <v>N</v>
          </cell>
          <cell r="H46">
            <v>0</v>
          </cell>
          <cell r="I46">
            <v>0</v>
          </cell>
          <cell r="J46">
            <v>0</v>
          </cell>
        </row>
        <row r="47">
          <cell r="A47" t="str">
            <v>PR42</v>
          </cell>
          <cell r="B47" t="str">
            <v>Withyham Parish Council</v>
          </cell>
          <cell r="C47">
            <v>0</v>
          </cell>
          <cell r="D47">
            <v>0.15</v>
          </cell>
          <cell r="E47">
            <v>167299.27007299269</v>
          </cell>
          <cell r="F47">
            <v>0</v>
          </cell>
          <cell r="G47" t="str">
            <v>N</v>
          </cell>
          <cell r="H47">
            <v>0</v>
          </cell>
          <cell r="I47">
            <v>0</v>
          </cell>
          <cell r="J47">
            <v>0</v>
          </cell>
        </row>
        <row r="48">
          <cell r="A48" t="str">
            <v>Grand Total</v>
          </cell>
          <cell r="C48">
            <v>-5563493.4400000004</v>
          </cell>
          <cell r="F48">
            <v>1115490.1399999999</v>
          </cell>
          <cell r="H48">
            <v>1115490.1399999999</v>
          </cell>
          <cell r="I48">
            <v>778.2065880135616</v>
          </cell>
          <cell r="J48">
            <v>1116268.3465880135</v>
          </cell>
        </row>
      </sheetData>
      <sheetData sheetId="38"/>
      <sheetData sheetId="39"/>
      <sheetData sheetId="40">
        <row r="6">
          <cell r="A6" t="str">
            <v>PR01</v>
          </cell>
          <cell r="B6" t="str">
            <v>Alciston Parish Council</v>
          </cell>
          <cell r="C6">
            <v>0</v>
          </cell>
          <cell r="D6">
            <v>0.15</v>
          </cell>
          <cell r="E6">
            <v>7807.2992700729928</v>
          </cell>
          <cell r="F6">
            <v>0</v>
          </cell>
          <cell r="G6" t="str">
            <v>N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PR02</v>
          </cell>
          <cell r="B7" t="str">
            <v>Alfriston Parish Council</v>
          </cell>
          <cell r="C7">
            <v>0</v>
          </cell>
          <cell r="D7">
            <v>0.15</v>
          </cell>
          <cell r="E7">
            <v>57160.583941605837</v>
          </cell>
          <cell r="F7">
            <v>0</v>
          </cell>
          <cell r="G7" t="str">
            <v>N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A8" t="str">
            <v>PR03</v>
          </cell>
          <cell r="B8" t="str">
            <v>Arlington Parish Council</v>
          </cell>
          <cell r="C8">
            <v>-103829.73999999999</v>
          </cell>
          <cell r="D8">
            <v>0.15</v>
          </cell>
          <cell r="E8">
            <v>42382.481751824816</v>
          </cell>
          <cell r="F8">
            <v>15574.46</v>
          </cell>
          <cell r="G8" t="str">
            <v>N</v>
          </cell>
          <cell r="H8">
            <v>0</v>
          </cell>
          <cell r="I8">
            <v>15574.46</v>
          </cell>
          <cell r="J8">
            <v>80.573065699315066</v>
          </cell>
          <cell r="K8">
            <v>15655.033065699314</v>
          </cell>
        </row>
        <row r="9">
          <cell r="A9" t="str">
            <v>PR04</v>
          </cell>
          <cell r="B9" t="str">
            <v>Berwick Parish Council</v>
          </cell>
          <cell r="C9">
            <v>0</v>
          </cell>
          <cell r="D9">
            <v>0.15</v>
          </cell>
          <cell r="E9">
            <v>18681.751824817518</v>
          </cell>
          <cell r="F9">
            <v>0</v>
          </cell>
          <cell r="G9" t="str">
            <v>N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PR05</v>
          </cell>
          <cell r="B10" t="str">
            <v>Buxted Parish Council</v>
          </cell>
          <cell r="C10">
            <v>-235881.97</v>
          </cell>
          <cell r="D10">
            <v>0.15</v>
          </cell>
          <cell r="E10">
            <v>230594.16058394159</v>
          </cell>
          <cell r="F10">
            <v>35382.300000000003</v>
          </cell>
          <cell r="G10" t="str">
            <v>N</v>
          </cell>
          <cell r="H10">
            <v>1782.2</v>
          </cell>
          <cell r="I10">
            <v>33600.1</v>
          </cell>
          <cell r="J10">
            <v>181.83267113342464</v>
          </cell>
          <cell r="K10">
            <v>33781.932671133422</v>
          </cell>
        </row>
        <row r="11">
          <cell r="A11" t="str">
            <v>PR06</v>
          </cell>
          <cell r="B11" t="str">
            <v>Chalvington And Ripe Parish Council</v>
          </cell>
          <cell r="C11">
            <v>0</v>
          </cell>
          <cell r="D11">
            <v>0.15</v>
          </cell>
          <cell r="E11">
            <v>83510.218978102188</v>
          </cell>
          <cell r="F11">
            <v>0</v>
          </cell>
          <cell r="G11" t="str">
            <v>N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PR07</v>
          </cell>
          <cell r="B12" t="str">
            <v>Chiddingly Parish Council</v>
          </cell>
          <cell r="C12">
            <v>-54090.26</v>
          </cell>
          <cell r="D12">
            <v>0.15</v>
          </cell>
          <cell r="E12">
            <v>64270.802919708025</v>
          </cell>
          <cell r="F12">
            <v>8113.54</v>
          </cell>
          <cell r="G12" t="str">
            <v>N</v>
          </cell>
          <cell r="H12">
            <v>8113.54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PR08</v>
          </cell>
          <cell r="B13" t="str">
            <v>Crowborough Town Council</v>
          </cell>
          <cell r="C13">
            <v>-2848630.1199999996</v>
          </cell>
          <cell r="D13">
            <v>0.15</v>
          </cell>
          <cell r="E13">
            <v>1319433.5766423356</v>
          </cell>
          <cell r="F13">
            <v>427294.52</v>
          </cell>
          <cell r="G13" t="str">
            <v>N</v>
          </cell>
          <cell r="H13">
            <v>128893.36</v>
          </cell>
          <cell r="I13">
            <v>298401.15999999997</v>
          </cell>
          <cell r="J13">
            <v>1023.8562167198629</v>
          </cell>
          <cell r="K13">
            <v>299425.01621671981</v>
          </cell>
        </row>
        <row r="14">
          <cell r="A14" t="str">
            <v>PR09</v>
          </cell>
          <cell r="B14" t="str">
            <v>Cuckmere Parish Council</v>
          </cell>
          <cell r="C14">
            <v>0</v>
          </cell>
          <cell r="D14">
            <v>0.15</v>
          </cell>
          <cell r="E14">
            <v>13941.605839416057</v>
          </cell>
          <cell r="F14">
            <v>0</v>
          </cell>
          <cell r="G14" t="str">
            <v>N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PR10</v>
          </cell>
          <cell r="B15" t="str">
            <v>Danehill Parish Council</v>
          </cell>
          <cell r="C15">
            <v>-4134.8</v>
          </cell>
          <cell r="D15">
            <v>0.15</v>
          </cell>
          <cell r="E15">
            <v>109441.60583941605</v>
          </cell>
          <cell r="F15">
            <v>620.22</v>
          </cell>
          <cell r="G15" t="str">
            <v>N</v>
          </cell>
          <cell r="H15">
            <v>0</v>
          </cell>
          <cell r="I15">
            <v>620.22</v>
          </cell>
          <cell r="J15">
            <v>2.6066232328767125</v>
          </cell>
          <cell r="K15">
            <v>622.82662323287673</v>
          </cell>
        </row>
        <row r="16">
          <cell r="A16" t="str">
            <v>PR11</v>
          </cell>
          <cell r="B16" t="str">
            <v>East Dean And Friston Parish Council</v>
          </cell>
          <cell r="C16">
            <v>0</v>
          </cell>
          <cell r="D16">
            <v>0.15</v>
          </cell>
          <cell r="E16">
            <v>116412.40875912408</v>
          </cell>
          <cell r="F16">
            <v>0</v>
          </cell>
          <cell r="G16" t="str">
            <v>N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PR12</v>
          </cell>
          <cell r="B17" t="str">
            <v>East Hoathly And Halland Parish Council</v>
          </cell>
          <cell r="C17">
            <v>-2863153.08</v>
          </cell>
          <cell r="D17">
            <v>0.15</v>
          </cell>
          <cell r="E17">
            <v>91735.766423357665</v>
          </cell>
          <cell r="F17">
            <v>429472.96</v>
          </cell>
          <cell r="G17" t="str">
            <v>Y</v>
          </cell>
          <cell r="H17">
            <v>9817.67</v>
          </cell>
          <cell r="I17">
            <v>81918.100000000006</v>
          </cell>
          <cell r="J17">
            <v>208.86000000000013</v>
          </cell>
          <cell r="K17">
            <v>82126.960000000006</v>
          </cell>
        </row>
        <row r="18">
          <cell r="A18" t="str">
            <v>PR13</v>
          </cell>
          <cell r="B18" t="str">
            <v>Fletching Parish Council</v>
          </cell>
          <cell r="C18">
            <v>-14350.18</v>
          </cell>
          <cell r="D18">
            <v>0.15</v>
          </cell>
          <cell r="E18">
            <v>66640.875912408752</v>
          </cell>
          <cell r="F18">
            <v>2152.5300000000002</v>
          </cell>
          <cell r="G18" t="str">
            <v>N</v>
          </cell>
          <cell r="H18">
            <v>0</v>
          </cell>
          <cell r="I18">
            <v>2152.5300000000002</v>
          </cell>
          <cell r="J18">
            <v>11.982793455616438</v>
          </cell>
          <cell r="K18">
            <v>2164.5127934556167</v>
          </cell>
        </row>
        <row r="19">
          <cell r="A19" t="str">
            <v>PR14</v>
          </cell>
          <cell r="B19" t="str">
            <v>Forest Row Parish Council</v>
          </cell>
          <cell r="C19">
            <v>0</v>
          </cell>
          <cell r="D19">
            <v>0.15</v>
          </cell>
          <cell r="E19">
            <v>305181.7518248175</v>
          </cell>
          <cell r="F19">
            <v>0</v>
          </cell>
          <cell r="G19" t="str">
            <v>N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 t="str">
            <v>PR15</v>
          </cell>
          <cell r="B20" t="str">
            <v>Framfield Parish Council</v>
          </cell>
          <cell r="C20">
            <v>-178921.49</v>
          </cell>
          <cell r="D20">
            <v>0.15</v>
          </cell>
          <cell r="E20">
            <v>127565.69343065693</v>
          </cell>
          <cell r="F20">
            <v>26838.22</v>
          </cell>
          <cell r="G20" t="str">
            <v>N</v>
          </cell>
          <cell r="H20">
            <v>0</v>
          </cell>
          <cell r="I20">
            <v>26838.22</v>
          </cell>
          <cell r="J20">
            <v>132.04302373273973</v>
          </cell>
          <cell r="K20">
            <v>26970.263023732739</v>
          </cell>
        </row>
        <row r="21">
          <cell r="A21" t="str">
            <v>PR16</v>
          </cell>
          <cell r="B21" t="str">
            <v>Frant Parish Council</v>
          </cell>
          <cell r="C21">
            <v>0</v>
          </cell>
          <cell r="D21">
            <v>0.15</v>
          </cell>
          <cell r="E21">
            <v>104980.29197080292</v>
          </cell>
          <cell r="F21">
            <v>0</v>
          </cell>
          <cell r="G21" t="str">
            <v>N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PR17</v>
          </cell>
          <cell r="B22" t="str">
            <v>Hadlow Down Parish Council</v>
          </cell>
          <cell r="C22">
            <v>0</v>
          </cell>
          <cell r="D22">
            <v>0.15</v>
          </cell>
          <cell r="E22">
            <v>47819.708029197078</v>
          </cell>
          <cell r="F22">
            <v>0</v>
          </cell>
          <cell r="G22" t="str">
            <v>N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PR18</v>
          </cell>
          <cell r="B23" t="str">
            <v>Hailsham Town Council</v>
          </cell>
          <cell r="C23">
            <v>-3953420.69</v>
          </cell>
          <cell r="D23">
            <v>0.25</v>
          </cell>
          <cell r="E23">
            <v>1452854.7445255474</v>
          </cell>
          <cell r="F23">
            <v>988355.17</v>
          </cell>
          <cell r="G23" t="str">
            <v>N</v>
          </cell>
          <cell r="H23">
            <v>677488.35</v>
          </cell>
          <cell r="I23">
            <v>310866.82</v>
          </cell>
          <cell r="J23">
            <v>1714.6775667335617</v>
          </cell>
          <cell r="K23">
            <v>312581.49756673357</v>
          </cell>
        </row>
        <row r="24">
          <cell r="A24" t="str">
            <v>PR19</v>
          </cell>
          <cell r="B24" t="str">
            <v>Hartfield Parish Council</v>
          </cell>
          <cell r="C24">
            <v>-251518.68</v>
          </cell>
          <cell r="D24">
            <v>0.15</v>
          </cell>
          <cell r="E24">
            <v>137464.23357664232</v>
          </cell>
          <cell r="F24">
            <v>37727.800000000003</v>
          </cell>
          <cell r="G24" t="str">
            <v>N</v>
          </cell>
          <cell r="H24">
            <v>37727.800000000003</v>
          </cell>
          <cell r="I24">
            <v>0</v>
          </cell>
          <cell r="J24">
            <v>0</v>
          </cell>
          <cell r="K24">
            <v>0</v>
          </cell>
        </row>
        <row r="25">
          <cell r="A25" t="str">
            <v>PR20</v>
          </cell>
          <cell r="B25" t="str">
            <v>Heathfield And Waldron Parish Council</v>
          </cell>
          <cell r="C25">
            <v>-898512.02000000014</v>
          </cell>
          <cell r="D25">
            <v>0.15</v>
          </cell>
          <cell r="E25">
            <v>796623.35766423354</v>
          </cell>
          <cell r="F25">
            <v>134776.79999999999</v>
          </cell>
          <cell r="G25" t="str">
            <v>N</v>
          </cell>
          <cell r="H25">
            <v>82107.47</v>
          </cell>
          <cell r="I25">
            <v>52669.33</v>
          </cell>
          <cell r="J25">
            <v>210.42372172684929</v>
          </cell>
          <cell r="K25">
            <v>52879.753721726855</v>
          </cell>
        </row>
        <row r="26">
          <cell r="A26" t="str">
            <v>PR21</v>
          </cell>
          <cell r="B26" t="str">
            <v>Hellingly Parish Council</v>
          </cell>
          <cell r="C26">
            <v>-227186.21999999997</v>
          </cell>
          <cell r="D26">
            <v>0.25</v>
          </cell>
          <cell r="E26">
            <v>264193.43065693427</v>
          </cell>
          <cell r="F26">
            <v>56796.56</v>
          </cell>
          <cell r="G26" t="str">
            <v>N</v>
          </cell>
          <cell r="H26">
            <v>3283.52</v>
          </cell>
          <cell r="I26">
            <v>53513.04</v>
          </cell>
          <cell r="J26">
            <v>259.90115182876707</v>
          </cell>
          <cell r="K26">
            <v>53772.941151828767</v>
          </cell>
        </row>
        <row r="27">
          <cell r="A27" t="str">
            <v>PR22</v>
          </cell>
          <cell r="B27" t="str">
            <v>Herstmonceux Parish Council</v>
          </cell>
          <cell r="C27">
            <v>-86573.63</v>
          </cell>
          <cell r="D27">
            <v>0.25</v>
          </cell>
          <cell r="E27">
            <v>179846.71532846714</v>
          </cell>
          <cell r="F27">
            <v>21643.41</v>
          </cell>
          <cell r="G27" t="str">
            <v>N</v>
          </cell>
          <cell r="H27">
            <v>21643.41</v>
          </cell>
          <cell r="I27">
            <v>0</v>
          </cell>
          <cell r="J27">
            <v>-1.7763568394002505E-15</v>
          </cell>
          <cell r="K27">
            <v>-1.7763568394002505E-15</v>
          </cell>
        </row>
        <row r="28">
          <cell r="A28" t="str">
            <v>PR23</v>
          </cell>
          <cell r="B28" t="str">
            <v>Hooe Parish Council</v>
          </cell>
          <cell r="C28">
            <v>0</v>
          </cell>
          <cell r="D28">
            <v>0.15</v>
          </cell>
          <cell r="E28">
            <v>28580.291970802919</v>
          </cell>
          <cell r="F28">
            <v>0</v>
          </cell>
          <cell r="G28" t="str">
            <v>N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A29" t="str">
            <v>PR24</v>
          </cell>
          <cell r="B29" t="str">
            <v>Horam Parish Council</v>
          </cell>
          <cell r="C29">
            <v>-614753.31000000006</v>
          </cell>
          <cell r="D29">
            <v>0.15</v>
          </cell>
          <cell r="E29">
            <v>204105.1094890511</v>
          </cell>
          <cell r="F29">
            <v>92213</v>
          </cell>
          <cell r="G29" t="str">
            <v>N</v>
          </cell>
          <cell r="H29">
            <v>55327.8</v>
          </cell>
          <cell r="I29">
            <v>36885.199999999997</v>
          </cell>
          <cell r="J29">
            <v>69.728182520547946</v>
          </cell>
          <cell r="K29">
            <v>36954.928182520547</v>
          </cell>
        </row>
        <row r="30">
          <cell r="A30" t="str">
            <v>PR25</v>
          </cell>
          <cell r="B30" t="str">
            <v>Isfield Parish Council</v>
          </cell>
          <cell r="C30">
            <v>0</v>
          </cell>
          <cell r="D30">
            <v>0.15</v>
          </cell>
          <cell r="E30">
            <v>43358.394160583943</v>
          </cell>
          <cell r="F30">
            <v>0</v>
          </cell>
          <cell r="G30" t="str">
            <v>N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 t="str">
            <v>PR26</v>
          </cell>
          <cell r="B31" t="str">
            <v>Laughton Parish Council</v>
          </cell>
          <cell r="C31">
            <v>-972.89</v>
          </cell>
          <cell r="D31">
            <v>0.15</v>
          </cell>
          <cell r="E31">
            <v>37781.751824817518</v>
          </cell>
          <cell r="F31">
            <v>145.93</v>
          </cell>
          <cell r="G31" t="str">
            <v>N</v>
          </cell>
          <cell r="H31">
            <v>0</v>
          </cell>
          <cell r="I31">
            <v>145.93</v>
          </cell>
          <cell r="J31">
            <v>0.48138064109589035</v>
          </cell>
          <cell r="K31">
            <v>146.41138064109589</v>
          </cell>
        </row>
        <row r="32">
          <cell r="A32" t="str">
            <v>PR29</v>
          </cell>
          <cell r="B32" t="str">
            <v>Little Horsted Parish Meeting</v>
          </cell>
          <cell r="C32">
            <v>0</v>
          </cell>
          <cell r="D32">
            <v>0.15</v>
          </cell>
          <cell r="E32">
            <v>232267.15328467151</v>
          </cell>
          <cell r="F32">
            <v>0</v>
          </cell>
          <cell r="G32" t="str">
            <v>N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PR27</v>
          </cell>
          <cell r="B33" t="str">
            <v>Long Man Parish Council</v>
          </cell>
          <cell r="C33">
            <v>0</v>
          </cell>
          <cell r="D33">
            <v>0.15</v>
          </cell>
          <cell r="E33">
            <v>12965.693430656935</v>
          </cell>
          <cell r="F33">
            <v>0</v>
          </cell>
          <cell r="G33" t="str">
            <v>N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PR28</v>
          </cell>
          <cell r="B34" t="str">
            <v>Maresfield Parish Council</v>
          </cell>
          <cell r="C34">
            <v>-411307.69000000006</v>
          </cell>
          <cell r="D34">
            <v>0.15</v>
          </cell>
          <cell r="E34">
            <v>29416.788321167882</v>
          </cell>
          <cell r="F34">
            <v>61696.15</v>
          </cell>
          <cell r="G34" t="str">
            <v>Y</v>
          </cell>
          <cell r="H34">
            <v>19065.169999999998</v>
          </cell>
          <cell r="I34">
            <v>10351.620000000001</v>
          </cell>
          <cell r="J34">
            <v>31.55</v>
          </cell>
          <cell r="K34">
            <v>10383.17</v>
          </cell>
        </row>
        <row r="35">
          <cell r="A35" t="str">
            <v>PR30</v>
          </cell>
          <cell r="B35" t="str">
            <v>Mayfield And Five Ashes Parish Council</v>
          </cell>
          <cell r="C35">
            <v>-10483.52</v>
          </cell>
          <cell r="D35">
            <v>0.15</v>
          </cell>
          <cell r="E35">
            <v>248439.41605839416</v>
          </cell>
          <cell r="F35">
            <v>1572.53</v>
          </cell>
          <cell r="G35" t="str">
            <v>N</v>
          </cell>
          <cell r="H35">
            <v>1572.53</v>
          </cell>
          <cell r="I35">
            <v>0</v>
          </cell>
          <cell r="J35">
            <v>0</v>
          </cell>
          <cell r="K35">
            <v>0</v>
          </cell>
        </row>
        <row r="36">
          <cell r="A36" t="str">
            <v>PR31</v>
          </cell>
          <cell r="B36" t="str">
            <v>Ninfield Parish Council</v>
          </cell>
          <cell r="C36">
            <v>-44145.05</v>
          </cell>
          <cell r="D36">
            <v>0.15</v>
          </cell>
          <cell r="E36">
            <v>96057.664233576637</v>
          </cell>
          <cell r="F36">
            <v>6621.76</v>
          </cell>
          <cell r="G36" t="str">
            <v>N</v>
          </cell>
          <cell r="H36">
            <v>6621.76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PR32</v>
          </cell>
          <cell r="B37" t="str">
            <v>Pevensey Parish Council</v>
          </cell>
          <cell r="C37">
            <v>0</v>
          </cell>
          <cell r="D37">
            <v>0.15</v>
          </cell>
          <cell r="E37">
            <v>261544.52554744526</v>
          </cell>
          <cell r="F37">
            <v>0</v>
          </cell>
          <cell r="G37" t="str">
            <v>N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 t="str">
            <v>PR33</v>
          </cell>
          <cell r="B38" t="str">
            <v>Polegate Town Council</v>
          </cell>
          <cell r="C38">
            <v>-434699.42</v>
          </cell>
          <cell r="D38">
            <v>0.15</v>
          </cell>
          <cell r="E38">
            <v>617334.30656934308</v>
          </cell>
          <cell r="F38">
            <v>65204.91</v>
          </cell>
          <cell r="G38" t="str">
            <v>N</v>
          </cell>
          <cell r="H38">
            <v>30563.94</v>
          </cell>
          <cell r="I38">
            <v>34640.97</v>
          </cell>
          <cell r="J38">
            <v>193.03089036904109</v>
          </cell>
          <cell r="K38">
            <v>34834.00089036904</v>
          </cell>
        </row>
        <row r="39">
          <cell r="A39" t="str">
            <v>PR34</v>
          </cell>
          <cell r="B39" t="str">
            <v>Rotherfield Parish Council</v>
          </cell>
          <cell r="C39">
            <v>-50104.03</v>
          </cell>
          <cell r="D39">
            <v>0.15</v>
          </cell>
          <cell r="E39">
            <v>205220.43795620438</v>
          </cell>
          <cell r="F39">
            <v>7515.6</v>
          </cell>
          <cell r="G39" t="str">
            <v>N</v>
          </cell>
          <cell r="H39">
            <v>0</v>
          </cell>
          <cell r="I39">
            <v>7515.6</v>
          </cell>
          <cell r="J39">
            <v>12.354418356164382</v>
          </cell>
          <cell r="K39">
            <v>7527.9544183561648</v>
          </cell>
        </row>
        <row r="40">
          <cell r="A40" t="str">
            <v>PR35</v>
          </cell>
          <cell r="B40" t="str">
            <v>Selmeston Parish Council</v>
          </cell>
          <cell r="C40">
            <v>0</v>
          </cell>
          <cell r="D40">
            <v>0.15</v>
          </cell>
          <cell r="E40">
            <v>11710.948905109488</v>
          </cell>
          <cell r="F40">
            <v>0</v>
          </cell>
          <cell r="G40" t="str">
            <v>N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 t="str">
            <v>PR36</v>
          </cell>
          <cell r="B41" t="str">
            <v>Uckfield Town Council</v>
          </cell>
          <cell r="C41">
            <v>-78400.350000000006</v>
          </cell>
          <cell r="D41">
            <v>0.15</v>
          </cell>
          <cell r="E41">
            <v>956115.32846715325</v>
          </cell>
          <cell r="F41">
            <v>11760.05</v>
          </cell>
          <cell r="G41" t="str">
            <v>N</v>
          </cell>
          <cell r="H41">
            <v>3415.4</v>
          </cell>
          <cell r="I41">
            <v>8344.65</v>
          </cell>
          <cell r="J41">
            <v>27.204681400684933</v>
          </cell>
          <cell r="K41">
            <v>8371.8546814006841</v>
          </cell>
        </row>
        <row r="42">
          <cell r="A42" t="str">
            <v>PR37</v>
          </cell>
          <cell r="B42" t="str">
            <v>Wadhurst Parish Council</v>
          </cell>
          <cell r="C42">
            <v>-184347.83</v>
          </cell>
          <cell r="D42">
            <v>0.15</v>
          </cell>
          <cell r="E42">
            <v>318844.52554744523</v>
          </cell>
          <cell r="F42">
            <v>27652.17</v>
          </cell>
          <cell r="G42" t="str">
            <v>N</v>
          </cell>
          <cell r="H42">
            <v>23853.4</v>
          </cell>
          <cell r="I42">
            <v>3798.77</v>
          </cell>
          <cell r="J42">
            <v>17.129743512328766</v>
          </cell>
          <cell r="K42">
            <v>3815.8997435123288</v>
          </cell>
        </row>
        <row r="43">
          <cell r="A43" t="str">
            <v>PR38</v>
          </cell>
          <cell r="B43" t="str">
            <v>Warbleton Parish Council</v>
          </cell>
          <cell r="C43">
            <v>-2500</v>
          </cell>
          <cell r="D43">
            <v>0.15</v>
          </cell>
          <cell r="E43">
            <v>86437.956204379559</v>
          </cell>
          <cell r="F43">
            <v>375</v>
          </cell>
          <cell r="G43" t="str">
            <v>N</v>
          </cell>
          <cell r="H43">
            <v>0</v>
          </cell>
          <cell r="I43">
            <v>375</v>
          </cell>
          <cell r="J43">
            <v>0.4315068493150685</v>
          </cell>
          <cell r="K43">
            <v>375.43150684931504</v>
          </cell>
        </row>
        <row r="44">
          <cell r="A44" t="str">
            <v>PR39</v>
          </cell>
          <cell r="B44" t="str">
            <v>Wartling Parish Council</v>
          </cell>
          <cell r="C44">
            <v>0</v>
          </cell>
          <cell r="D44">
            <v>0.15</v>
          </cell>
          <cell r="E44">
            <v>25931.386861313869</v>
          </cell>
          <cell r="F44">
            <v>0</v>
          </cell>
          <cell r="G44" t="str">
            <v>N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PR40</v>
          </cell>
          <cell r="B45" t="str">
            <v>Westham Parish Council</v>
          </cell>
          <cell r="C45">
            <v>-349195.24</v>
          </cell>
          <cell r="D45">
            <v>0.15</v>
          </cell>
          <cell r="E45">
            <v>460491.24087591242</v>
          </cell>
          <cell r="F45">
            <v>52379.29</v>
          </cell>
          <cell r="G45" t="str">
            <v>N</v>
          </cell>
          <cell r="H45">
            <v>4212.82</v>
          </cell>
          <cell r="I45">
            <v>48166.47</v>
          </cell>
          <cell r="J45">
            <v>267.89794725205479</v>
          </cell>
          <cell r="K45">
            <v>48434.367947252053</v>
          </cell>
        </row>
        <row r="46">
          <cell r="A46" t="str">
            <v>PR41</v>
          </cell>
          <cell r="B46" t="str">
            <v>Willingdon And Jevington Parish Council</v>
          </cell>
          <cell r="C46">
            <v>-570472.24</v>
          </cell>
          <cell r="D46">
            <v>0.15</v>
          </cell>
          <cell r="E46">
            <v>535636.49635036499</v>
          </cell>
          <cell r="F46">
            <v>85570.84</v>
          </cell>
          <cell r="G46" t="str">
            <v>N</v>
          </cell>
          <cell r="H46">
            <v>0</v>
          </cell>
          <cell r="I46">
            <v>85570.84</v>
          </cell>
          <cell r="J46">
            <v>359.6319518465753</v>
          </cell>
          <cell r="K46">
            <v>85930.471951846572</v>
          </cell>
        </row>
        <row r="47">
          <cell r="A47" t="str">
            <v>PR42</v>
          </cell>
          <cell r="B47" t="str">
            <v>Withyham Parish Council</v>
          </cell>
          <cell r="C47">
            <v>-12614.62</v>
          </cell>
          <cell r="D47">
            <v>0.15</v>
          </cell>
          <cell r="E47">
            <v>167299.27007299269</v>
          </cell>
          <cell r="F47">
            <v>1892.19</v>
          </cell>
          <cell r="G47" t="str">
            <v>N</v>
          </cell>
          <cell r="H47">
            <v>0</v>
          </cell>
          <cell r="I47">
            <v>1892.19</v>
          </cell>
          <cell r="J47">
            <v>3.1882156027397266</v>
          </cell>
          <cell r="K47">
            <v>1895.3782156027398</v>
          </cell>
        </row>
      </sheetData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tabSelected="1" topLeftCell="A34" zoomScale="105" workbookViewId="0">
      <selection activeCell="H55" sqref="H55"/>
    </sheetView>
  </sheetViews>
  <sheetFormatPr defaultRowHeight="14.4" x14ac:dyDescent="0.3"/>
  <cols>
    <col min="2" max="2" width="11.109375" bestFit="1" customWidth="1"/>
    <col min="3" max="3" width="22.109375" customWidth="1"/>
    <col min="4" max="4" width="13.109375" bestFit="1" customWidth="1"/>
    <col min="5" max="5" width="12.44140625" customWidth="1"/>
    <col min="6" max="6" width="12.77734375" bestFit="1" customWidth="1"/>
    <col min="8" max="8" width="10.88671875" bestFit="1" customWidth="1"/>
    <col min="9" max="9" width="31.109375" bestFit="1" customWidth="1"/>
    <col min="10" max="10" width="26.88671875" customWidth="1"/>
    <col min="11" max="11" width="10.88671875" bestFit="1" customWidth="1"/>
  </cols>
  <sheetData>
    <row r="1" spans="1:11" x14ac:dyDescent="0.3">
      <c r="A1" s="1" t="s">
        <v>0</v>
      </c>
      <c r="B1" s="2"/>
      <c r="D1" s="3"/>
      <c r="E1" s="3"/>
      <c r="F1" s="3"/>
    </row>
    <row r="2" spans="1:11" x14ac:dyDescent="0.3">
      <c r="A2" s="1" t="s">
        <v>1</v>
      </c>
      <c r="B2" s="2"/>
      <c r="D2" s="3"/>
      <c r="E2" s="3"/>
      <c r="F2" s="3"/>
    </row>
    <row r="3" spans="1:11" x14ac:dyDescent="0.3">
      <c r="B3" s="2"/>
      <c r="D3" s="3"/>
      <c r="E3" s="3"/>
      <c r="F3" s="3"/>
    </row>
    <row r="4" spans="1:11" ht="28.8" x14ac:dyDescent="0.3">
      <c r="A4" s="4" t="s">
        <v>2</v>
      </c>
      <c r="B4" s="5" t="s">
        <v>3</v>
      </c>
      <c r="C4" s="4" t="s">
        <v>4</v>
      </c>
      <c r="D4" s="6" t="s">
        <v>5</v>
      </c>
      <c r="E4" s="6" t="s">
        <v>6</v>
      </c>
      <c r="F4" s="4" t="s">
        <v>7</v>
      </c>
      <c r="G4" s="4" t="s">
        <v>8</v>
      </c>
      <c r="H4" s="4" t="s">
        <v>50</v>
      </c>
      <c r="I4" s="4" t="s">
        <v>49</v>
      </c>
      <c r="J4" s="4" t="s">
        <v>61</v>
      </c>
      <c r="K4" s="4" t="s">
        <v>51</v>
      </c>
    </row>
    <row r="5" spans="1:11" x14ac:dyDescent="0.3">
      <c r="B5" s="2"/>
      <c r="C5" s="2"/>
      <c r="D5" s="3"/>
      <c r="E5" s="3"/>
      <c r="F5" s="3"/>
    </row>
    <row r="6" spans="1:11" x14ac:dyDescent="0.3">
      <c r="A6" s="1" t="s">
        <v>21</v>
      </c>
      <c r="B6" s="2">
        <v>43727</v>
      </c>
      <c r="C6" s="2" t="s">
        <v>22</v>
      </c>
      <c r="D6" s="3">
        <v>-33072.53</v>
      </c>
      <c r="E6" s="3"/>
      <c r="F6" s="3"/>
    </row>
    <row r="7" spans="1:11" x14ac:dyDescent="0.3">
      <c r="B7" s="8">
        <v>43752</v>
      </c>
      <c r="C7" s="8" t="s">
        <v>11</v>
      </c>
      <c r="E7" s="3"/>
      <c r="F7" s="3">
        <v>4960.88</v>
      </c>
      <c r="G7" s="3">
        <v>2.21</v>
      </c>
      <c r="H7" s="10">
        <f>F7+G7</f>
        <v>4963.09</v>
      </c>
      <c r="I7" t="s">
        <v>55</v>
      </c>
      <c r="K7" t="s">
        <v>57</v>
      </c>
    </row>
    <row r="8" spans="1:11" x14ac:dyDescent="0.3">
      <c r="B8" s="2">
        <v>43755</v>
      </c>
      <c r="C8" t="s">
        <v>23</v>
      </c>
      <c r="D8" s="3">
        <v>-1797.69</v>
      </c>
      <c r="E8" s="3"/>
      <c r="G8" s="3"/>
      <c r="H8" s="3"/>
    </row>
    <row r="9" spans="1:11" x14ac:dyDescent="0.3">
      <c r="B9" s="2">
        <v>43836</v>
      </c>
      <c r="C9" s="2" t="s">
        <v>24</v>
      </c>
      <c r="D9" s="3">
        <v>-729669.89</v>
      </c>
      <c r="E9" s="3"/>
      <c r="G9" s="3"/>
      <c r="H9" s="3"/>
    </row>
    <row r="10" spans="1:11" x14ac:dyDescent="0.3">
      <c r="B10" s="2">
        <v>43879</v>
      </c>
      <c r="C10" s="2" t="s">
        <v>25</v>
      </c>
      <c r="D10" s="3">
        <v>-68841.759999999995</v>
      </c>
      <c r="E10" s="3"/>
      <c r="G10" s="3"/>
      <c r="H10" s="3"/>
    </row>
    <row r="11" spans="1:11" x14ac:dyDescent="0.3">
      <c r="B11" s="8">
        <v>43935</v>
      </c>
      <c r="C11" s="8" t="s">
        <v>11</v>
      </c>
      <c r="E11" s="3"/>
      <c r="F11">
        <v>120046.39999999999</v>
      </c>
      <c r="G11" s="3">
        <v>144.27000000000001</v>
      </c>
      <c r="H11" s="10">
        <f>F11+G11</f>
        <v>120190.67</v>
      </c>
      <c r="I11" t="s">
        <v>55</v>
      </c>
      <c r="J11" t="s">
        <v>54</v>
      </c>
      <c r="K11" t="s">
        <v>57</v>
      </c>
    </row>
    <row r="12" spans="1:11" x14ac:dyDescent="0.3">
      <c r="B12" s="2">
        <v>43921</v>
      </c>
      <c r="C12" s="2" t="s">
        <v>6</v>
      </c>
      <c r="D12" s="3"/>
      <c r="E12" s="3">
        <v>-146.48000000000002</v>
      </c>
      <c r="F12" s="3"/>
    </row>
    <row r="13" spans="1:11" x14ac:dyDescent="0.3">
      <c r="A13" s="11" t="s">
        <v>26</v>
      </c>
      <c r="B13" s="12"/>
      <c r="C13" s="12"/>
      <c r="D13" s="13">
        <v>-833381.87</v>
      </c>
      <c r="E13" s="13">
        <v>-146.48000000000002</v>
      </c>
      <c r="F13" s="13">
        <v>125007.28</v>
      </c>
      <c r="G13" s="13">
        <v>146.48000000000002</v>
      </c>
      <c r="H13" s="13">
        <f>F13+G13</f>
        <v>125153.76</v>
      </c>
    </row>
    <row r="14" spans="1:11" x14ac:dyDescent="0.3">
      <c r="A14" s="9"/>
      <c r="B14" s="2"/>
      <c r="C14" s="2"/>
      <c r="D14" s="3"/>
      <c r="E14" s="3"/>
      <c r="F14" s="3"/>
    </row>
    <row r="15" spans="1:11" x14ac:dyDescent="0.3">
      <c r="A15" s="1" t="s">
        <v>27</v>
      </c>
      <c r="B15" s="2">
        <v>43987</v>
      </c>
      <c r="C15" s="2" t="s">
        <v>28</v>
      </c>
      <c r="D15" s="3">
        <v>-11428.519999999999</v>
      </c>
      <c r="E15" s="3"/>
      <c r="F15" s="3"/>
    </row>
    <row r="16" spans="1:11" x14ac:dyDescent="0.3">
      <c r="A16" s="1"/>
      <c r="B16" s="2">
        <v>44000</v>
      </c>
      <c r="C16" s="2" t="s">
        <v>29</v>
      </c>
      <c r="D16" s="3">
        <v>-2549.04</v>
      </c>
      <c r="E16" s="3"/>
      <c r="F16" s="3"/>
    </row>
    <row r="17" spans="1:11" x14ac:dyDescent="0.3">
      <c r="A17" s="1"/>
      <c r="B17" s="2">
        <v>44089</v>
      </c>
      <c r="C17" s="2" t="s">
        <v>30</v>
      </c>
      <c r="D17" s="3">
        <v>-492048.7</v>
      </c>
      <c r="E17" s="3"/>
      <c r="F17" s="3"/>
    </row>
    <row r="18" spans="1:11" x14ac:dyDescent="0.3">
      <c r="A18" s="1"/>
      <c r="B18" s="8">
        <v>44123</v>
      </c>
      <c r="C18" s="8" t="s">
        <v>11</v>
      </c>
      <c r="D18" s="3"/>
      <c r="E18" s="3"/>
      <c r="F18" s="3">
        <v>75903.94</v>
      </c>
      <c r="G18" s="3">
        <v>0</v>
      </c>
      <c r="H18" s="10">
        <f>F18</f>
        <v>75903.94</v>
      </c>
      <c r="I18" t="s">
        <v>55</v>
      </c>
      <c r="J18" t="s">
        <v>54</v>
      </c>
      <c r="K18" t="s">
        <v>58</v>
      </c>
    </row>
    <row r="19" spans="1:11" x14ac:dyDescent="0.3">
      <c r="A19" s="11" t="s">
        <v>31</v>
      </c>
      <c r="B19" s="12"/>
      <c r="C19" s="12"/>
      <c r="D19" s="13">
        <v>-506026.26</v>
      </c>
      <c r="E19" s="13">
        <v>0</v>
      </c>
      <c r="F19" s="13">
        <v>75903.94</v>
      </c>
      <c r="G19" s="13">
        <v>0</v>
      </c>
      <c r="H19" s="13">
        <f>F19+G19</f>
        <v>75903.94</v>
      </c>
    </row>
    <row r="20" spans="1:11" x14ac:dyDescent="0.3">
      <c r="A20" s="9"/>
      <c r="B20" s="2"/>
      <c r="C20" s="2"/>
      <c r="D20" s="3"/>
      <c r="E20" s="3"/>
      <c r="F20" s="3"/>
    </row>
    <row r="21" spans="1:11" x14ac:dyDescent="0.3">
      <c r="A21" s="1" t="s">
        <v>32</v>
      </c>
      <c r="B21" s="2">
        <v>44449</v>
      </c>
      <c r="C21" s="2" t="s">
        <v>30</v>
      </c>
      <c r="D21" s="3">
        <v>-328032.46000000002</v>
      </c>
      <c r="E21" s="3"/>
      <c r="F21" s="3"/>
    </row>
    <row r="22" spans="1:11" x14ac:dyDescent="0.3">
      <c r="B22" s="2">
        <v>44390</v>
      </c>
      <c r="C22" s="2" t="s">
        <v>33</v>
      </c>
      <c r="D22" s="3">
        <v>-27435.8</v>
      </c>
      <c r="E22" s="3"/>
      <c r="F22" s="3"/>
      <c r="G22" s="3"/>
      <c r="H22" s="3"/>
    </row>
    <row r="23" spans="1:11" x14ac:dyDescent="0.3">
      <c r="B23" s="2">
        <v>44333</v>
      </c>
      <c r="C23" s="2" t="s">
        <v>34</v>
      </c>
      <c r="D23" s="3">
        <v>-48224.17</v>
      </c>
      <c r="E23" s="3"/>
      <c r="F23" s="3"/>
      <c r="G23" s="3"/>
      <c r="H23" s="3"/>
    </row>
    <row r="24" spans="1:11" x14ac:dyDescent="0.3">
      <c r="B24" s="2">
        <v>44309</v>
      </c>
      <c r="C24" s="2" t="s">
        <v>35</v>
      </c>
      <c r="D24" s="3">
        <v>-85335.16</v>
      </c>
      <c r="E24" s="3"/>
      <c r="F24" s="3"/>
      <c r="G24" s="3"/>
      <c r="H24" s="3"/>
    </row>
    <row r="25" spans="1:11" x14ac:dyDescent="0.3">
      <c r="B25" s="8">
        <v>44487</v>
      </c>
      <c r="C25" s="8" t="s">
        <v>11</v>
      </c>
      <c r="D25" s="3"/>
      <c r="E25" s="3"/>
      <c r="F25" s="3">
        <v>106157.39</v>
      </c>
      <c r="G25" s="3"/>
      <c r="H25" s="10">
        <f>F25+G25</f>
        <v>106157.39</v>
      </c>
      <c r="I25" t="s">
        <v>56</v>
      </c>
      <c r="K25" s="2">
        <v>46477</v>
      </c>
    </row>
    <row r="26" spans="1:11" x14ac:dyDescent="0.3">
      <c r="B26" s="2">
        <v>44516</v>
      </c>
      <c r="C26" s="2" t="s">
        <v>36</v>
      </c>
      <c r="D26" s="3">
        <v>-2550</v>
      </c>
      <c r="E26" s="3"/>
      <c r="F26" s="3"/>
      <c r="G26" s="3"/>
      <c r="H26" s="3"/>
    </row>
    <row r="27" spans="1:11" x14ac:dyDescent="0.3">
      <c r="B27" s="2">
        <v>44516</v>
      </c>
      <c r="C27" s="2" t="s">
        <v>37</v>
      </c>
      <c r="D27" s="3">
        <v>-151679.67000000001</v>
      </c>
      <c r="E27" s="3"/>
      <c r="F27" s="3"/>
      <c r="G27" s="3"/>
      <c r="H27" s="3"/>
    </row>
    <row r="28" spans="1:11" x14ac:dyDescent="0.3">
      <c r="B28" s="8">
        <v>44676</v>
      </c>
      <c r="C28" s="8" t="s">
        <v>11</v>
      </c>
      <c r="D28" s="3"/>
      <c r="E28" s="3"/>
      <c r="F28" s="3">
        <v>38557.42</v>
      </c>
      <c r="G28" s="3">
        <v>52.55</v>
      </c>
      <c r="H28" s="10">
        <f>F28+G28</f>
        <v>38609.97</v>
      </c>
      <c r="I28" t="s">
        <v>52</v>
      </c>
      <c r="K28" s="2">
        <v>46477</v>
      </c>
    </row>
    <row r="29" spans="1:11" x14ac:dyDescent="0.3">
      <c r="B29" s="2">
        <v>44651</v>
      </c>
      <c r="C29" s="2" t="s">
        <v>6</v>
      </c>
      <c r="D29" s="3"/>
      <c r="E29" s="3">
        <v>-52.55</v>
      </c>
      <c r="F29" s="3"/>
    </row>
    <row r="30" spans="1:11" x14ac:dyDescent="0.3">
      <c r="A30" s="11" t="s">
        <v>38</v>
      </c>
      <c r="B30" s="12"/>
      <c r="C30" s="12"/>
      <c r="D30" s="13">
        <f>SUM(D21:D29)</f>
        <v>-643257.26</v>
      </c>
      <c r="E30" s="13">
        <f t="shared" ref="E30:F30" si="0">SUM(E21:E29)</f>
        <v>-52.55</v>
      </c>
      <c r="F30" s="13">
        <f t="shared" si="0"/>
        <v>144714.81</v>
      </c>
      <c r="G30" s="13">
        <f>SUM(G21:G28)</f>
        <v>52.55</v>
      </c>
      <c r="H30" s="13">
        <f>F30+G30</f>
        <v>144767.35999999999</v>
      </c>
    </row>
    <row r="31" spans="1:11" x14ac:dyDescent="0.3">
      <c r="A31" s="9"/>
      <c r="B31" s="2"/>
      <c r="C31" s="2"/>
      <c r="D31" s="3"/>
      <c r="E31" s="3"/>
      <c r="F31" s="3"/>
    </row>
    <row r="32" spans="1:11" x14ac:dyDescent="0.3">
      <c r="A32" s="1" t="s">
        <v>39</v>
      </c>
      <c r="B32" s="2"/>
      <c r="C32" s="2"/>
      <c r="D32" s="3"/>
      <c r="E32" s="3"/>
      <c r="F32" s="3"/>
    </row>
    <row r="33" spans="1:11" x14ac:dyDescent="0.3">
      <c r="B33" s="2">
        <v>44832</v>
      </c>
      <c r="C33" s="2" t="s">
        <v>40</v>
      </c>
      <c r="D33" s="3">
        <v>-13134.07</v>
      </c>
      <c r="E33" s="3"/>
      <c r="F33" s="3"/>
      <c r="G33" s="3"/>
      <c r="H33" s="3"/>
      <c r="I33" t="s">
        <v>59</v>
      </c>
    </row>
    <row r="34" spans="1:11" x14ac:dyDescent="0.3">
      <c r="B34" s="2"/>
      <c r="C34" s="2"/>
      <c r="D34" s="3"/>
      <c r="E34" s="3"/>
      <c r="F34" s="3"/>
      <c r="G34" s="3"/>
      <c r="H34" s="3"/>
      <c r="I34" t="s">
        <v>60</v>
      </c>
    </row>
    <row r="35" spans="1:11" x14ac:dyDescent="0.3">
      <c r="B35" s="8"/>
      <c r="C35" s="8" t="s">
        <v>11</v>
      </c>
      <c r="D35" s="3"/>
      <c r="E35" s="3"/>
      <c r="F35" s="3">
        <f>VLOOKUP($A$2,'[1]1st Parish Payment'!$A$6:$J$65,8,FALSE)</f>
        <v>3283.52</v>
      </c>
      <c r="G35" s="3">
        <f>VLOOKUP($A$2,'[1]1st Parish Payment'!$A$6:$J$65,9,FALSE)</f>
        <v>0.02</v>
      </c>
      <c r="H35" s="10">
        <f>F35+G35</f>
        <v>3283.54</v>
      </c>
      <c r="K35" s="2">
        <v>46828</v>
      </c>
    </row>
    <row r="36" spans="1:11" x14ac:dyDescent="0.3">
      <c r="B36" s="2">
        <v>44888</v>
      </c>
      <c r="C36" s="2" t="s">
        <v>41</v>
      </c>
      <c r="D36" s="3">
        <v>-123314.29</v>
      </c>
      <c r="E36" s="3"/>
      <c r="F36" s="3"/>
      <c r="G36" s="3"/>
      <c r="H36" s="3"/>
    </row>
    <row r="37" spans="1:11" x14ac:dyDescent="0.3">
      <c r="B37" s="2">
        <v>44897</v>
      </c>
      <c r="C37" s="2" t="s">
        <v>42</v>
      </c>
      <c r="D37" s="3">
        <v>-49252.75</v>
      </c>
      <c r="E37" s="3"/>
      <c r="F37" s="3"/>
      <c r="G37" s="3"/>
      <c r="H37" s="3"/>
    </row>
    <row r="38" spans="1:11" x14ac:dyDescent="0.3">
      <c r="B38" s="2">
        <v>45000</v>
      </c>
      <c r="C38" s="2" t="s">
        <v>43</v>
      </c>
      <c r="D38" s="3">
        <v>-31342.250000000004</v>
      </c>
      <c r="E38" s="3"/>
      <c r="F38" s="3"/>
      <c r="G38" s="3"/>
      <c r="H38" s="3"/>
    </row>
    <row r="39" spans="1:11" x14ac:dyDescent="0.3">
      <c r="B39" s="2">
        <v>45001</v>
      </c>
      <c r="C39" s="2" t="s">
        <v>44</v>
      </c>
      <c r="D39" s="3">
        <v>-10142.86</v>
      </c>
      <c r="E39" s="3"/>
      <c r="F39" s="3"/>
      <c r="G39" s="3"/>
      <c r="H39" s="3"/>
    </row>
    <row r="40" spans="1:11" x14ac:dyDescent="0.3">
      <c r="B40" s="2"/>
      <c r="C40" s="8" t="s">
        <v>11</v>
      </c>
      <c r="D40" s="3"/>
      <c r="E40" s="3"/>
      <c r="F40" s="3">
        <f>VLOOKUP($A$2,'[1]2nd Parish Payment'!$A$6:$K$47,9,FALSE)</f>
        <v>53513.04</v>
      </c>
      <c r="G40" s="3">
        <f>VLOOKUP($A$2,'[1]2nd Parish Payment'!$A$6:$J$47,10,FALSE)</f>
        <v>259.90115182876707</v>
      </c>
      <c r="H40" s="10">
        <f>F40+G40</f>
        <v>53772.941151828767</v>
      </c>
      <c r="K40" s="2">
        <v>46828</v>
      </c>
    </row>
    <row r="41" spans="1:11" x14ac:dyDescent="0.3">
      <c r="B41" s="2"/>
      <c r="C41" s="2"/>
      <c r="D41" s="3"/>
      <c r="E41" s="3"/>
      <c r="F41" s="3"/>
      <c r="G41" s="3"/>
      <c r="H41" s="3"/>
    </row>
    <row r="42" spans="1:11" x14ac:dyDescent="0.3">
      <c r="B42" s="2">
        <v>45016</v>
      </c>
      <c r="C42" s="2" t="s">
        <v>6</v>
      </c>
      <c r="D42" s="3"/>
      <c r="E42" s="3">
        <f>-G43</f>
        <v>-259.92115182876705</v>
      </c>
      <c r="F42" s="3"/>
      <c r="G42" s="3"/>
      <c r="H42" s="3"/>
    </row>
    <row r="43" spans="1:11" x14ac:dyDescent="0.3">
      <c r="A43" s="11" t="s">
        <v>45</v>
      </c>
      <c r="B43" s="12"/>
      <c r="C43" s="12"/>
      <c r="D43" s="13">
        <f>SUM(D32:D42)</f>
        <v>-227186.21999999997</v>
      </c>
      <c r="E43" s="13">
        <f t="shared" ref="E43:G43" si="1">SUM(E32:E42)</f>
        <v>-259.92115182876705</v>
      </c>
      <c r="F43" s="13">
        <f t="shared" si="1"/>
        <v>56796.56</v>
      </c>
      <c r="G43" s="13">
        <f t="shared" si="1"/>
        <v>259.92115182876705</v>
      </c>
      <c r="H43" s="13">
        <f>F43+G43</f>
        <v>57056.481151828768</v>
      </c>
      <c r="I43" t="s">
        <v>62</v>
      </c>
      <c r="K43" s="2"/>
    </row>
    <row r="44" spans="1:11" x14ac:dyDescent="0.3">
      <c r="A44" s="9"/>
      <c r="B44" s="2"/>
      <c r="C44" s="2"/>
      <c r="D44" s="10"/>
      <c r="E44" s="10"/>
      <c r="F44" s="10"/>
      <c r="G44" s="10"/>
      <c r="H44" s="10"/>
    </row>
    <row r="45" spans="1:11" x14ac:dyDescent="0.3">
      <c r="A45" s="9"/>
      <c r="B45" s="2">
        <v>45126</v>
      </c>
      <c r="C45" s="2" t="s">
        <v>46</v>
      </c>
      <c r="D45" s="3">
        <v>-905132</v>
      </c>
      <c r="E45" s="10"/>
      <c r="F45" s="10"/>
      <c r="G45" s="10"/>
      <c r="H45" s="10"/>
    </row>
    <row r="46" spans="1:11" x14ac:dyDescent="0.3">
      <c r="A46" s="9"/>
      <c r="B46" s="2">
        <v>45069</v>
      </c>
      <c r="C46" s="2" t="s">
        <v>47</v>
      </c>
      <c r="D46" s="3">
        <v>-6898.87</v>
      </c>
      <c r="E46" s="10"/>
      <c r="F46" s="10"/>
      <c r="G46" s="10"/>
      <c r="H46" s="10"/>
    </row>
    <row r="47" spans="1:11" x14ac:dyDescent="0.3">
      <c r="A47" s="9"/>
      <c r="B47" s="2">
        <v>45069</v>
      </c>
      <c r="C47" s="2" t="s">
        <v>47</v>
      </c>
      <c r="D47" s="3">
        <v>-136630.76999999999</v>
      </c>
      <c r="E47" s="10"/>
      <c r="F47" s="10"/>
      <c r="G47" s="10"/>
      <c r="H47" s="10"/>
    </row>
    <row r="48" spans="1:11" x14ac:dyDescent="0.3">
      <c r="A48" s="9"/>
      <c r="B48" s="2"/>
      <c r="C48" s="2"/>
      <c r="D48" s="10"/>
      <c r="E48" s="10"/>
      <c r="F48" s="10"/>
      <c r="G48" s="10"/>
      <c r="H48" s="10"/>
    </row>
    <row r="49" spans="1:11" x14ac:dyDescent="0.3">
      <c r="A49" s="9"/>
      <c r="B49" s="2"/>
      <c r="C49" s="14" t="s">
        <v>11</v>
      </c>
      <c r="D49" s="10"/>
      <c r="E49" s="10"/>
      <c r="F49" s="10">
        <v>262165.40999999997</v>
      </c>
      <c r="G49" s="10">
        <v>1460.14</v>
      </c>
      <c r="H49" s="10">
        <f>SUM(F49:G49)</f>
        <v>263625.55</v>
      </c>
      <c r="I49" t="s">
        <v>63</v>
      </c>
      <c r="K49" s="16">
        <v>47027</v>
      </c>
    </row>
    <row r="50" spans="1:11" x14ac:dyDescent="0.3">
      <c r="A50" s="9"/>
      <c r="B50" s="2"/>
      <c r="C50" s="15" t="s">
        <v>6</v>
      </c>
      <c r="D50" s="10"/>
      <c r="E50" s="3">
        <v>-1460.14</v>
      </c>
      <c r="F50" s="10"/>
      <c r="G50" s="10"/>
      <c r="H50" s="10"/>
    </row>
    <row r="51" spans="1:11" x14ac:dyDescent="0.3">
      <c r="A51" s="11" t="s">
        <v>48</v>
      </c>
      <c r="B51" s="12"/>
      <c r="C51" s="12"/>
      <c r="D51" s="13">
        <f>SUM(D45:D50)</f>
        <v>-1048661.6399999999</v>
      </c>
      <c r="E51" s="13">
        <f>SUM(E50)</f>
        <v>-1460.14</v>
      </c>
      <c r="F51" s="13">
        <f>F49</f>
        <v>262165.40999999997</v>
      </c>
      <c r="G51" s="13">
        <f>G49</f>
        <v>1460.14</v>
      </c>
      <c r="H51" s="13">
        <f>F51+G51</f>
        <v>263625.55</v>
      </c>
    </row>
    <row r="52" spans="1:11" x14ac:dyDescent="0.3">
      <c r="A52" s="9"/>
      <c r="B52" s="2"/>
      <c r="C52" s="2"/>
      <c r="D52" s="10"/>
      <c r="E52" s="10"/>
      <c r="F52" s="10"/>
      <c r="G52" s="10"/>
      <c r="H52" s="10"/>
    </row>
    <row r="53" spans="1:11" x14ac:dyDescent="0.3">
      <c r="A53" s="9"/>
      <c r="B53" s="2"/>
      <c r="C53" s="2"/>
      <c r="D53" s="10"/>
      <c r="E53" s="10"/>
      <c r="F53" s="10"/>
      <c r="G53" s="10"/>
      <c r="H53" s="10"/>
    </row>
    <row r="54" spans="1:11" x14ac:dyDescent="0.3">
      <c r="A54" s="9"/>
      <c r="B54" s="2"/>
      <c r="C54" s="2"/>
      <c r="D54" s="10"/>
      <c r="E54" s="10"/>
      <c r="F54" s="10"/>
      <c r="G54" s="10"/>
      <c r="H54" s="10">
        <f>H51+H43</f>
        <v>320682.03115182876</v>
      </c>
    </row>
    <row r="55" spans="1:11" x14ac:dyDescent="0.3">
      <c r="A55" s="9"/>
      <c r="B55" s="2"/>
      <c r="C55" s="2"/>
      <c r="D55" s="10"/>
      <c r="E55" s="10"/>
      <c r="F55" s="10"/>
      <c r="G55" s="10"/>
      <c r="H55" s="10"/>
    </row>
    <row r="56" spans="1:11" x14ac:dyDescent="0.3">
      <c r="A56" s="9"/>
      <c r="B56" s="2"/>
      <c r="C56" s="2"/>
      <c r="D56" s="10"/>
      <c r="E56" s="10"/>
      <c r="F56" s="10"/>
      <c r="G56" s="10"/>
      <c r="H56" s="10"/>
    </row>
    <row r="57" spans="1:11" x14ac:dyDescent="0.3">
      <c r="A57" s="9"/>
      <c r="B57" s="2"/>
      <c r="C57" s="2"/>
      <c r="D57" s="10"/>
      <c r="E57" s="10"/>
      <c r="F57" s="10"/>
      <c r="G57" s="10"/>
      <c r="H57" s="10"/>
    </row>
    <row r="58" spans="1:11" x14ac:dyDescent="0.3">
      <c r="A58" s="9"/>
      <c r="B58" s="2"/>
      <c r="C58" s="2"/>
      <c r="D58" s="3"/>
      <c r="E58" s="3"/>
      <c r="F58" s="3"/>
    </row>
    <row r="59" spans="1:11" x14ac:dyDescent="0.3">
      <c r="A59" s="1"/>
      <c r="B59" s="2"/>
      <c r="C59" s="8"/>
      <c r="D59" s="10"/>
      <c r="E59" s="10"/>
      <c r="F59" s="10"/>
      <c r="G59" s="10"/>
      <c r="H59" s="10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78D79-6076-433E-946C-0C4AE0873296}">
  <dimension ref="A1:K22"/>
  <sheetViews>
    <sheetView workbookViewId="0">
      <selection activeCell="J8" sqref="J8"/>
    </sheetView>
  </sheetViews>
  <sheetFormatPr defaultRowHeight="14.4" x14ac:dyDescent="0.3"/>
  <cols>
    <col min="1" max="1" width="12.5546875" bestFit="1" customWidth="1"/>
    <col min="2" max="2" width="10.5546875" bestFit="1" customWidth="1"/>
    <col min="3" max="3" width="13.5546875" bestFit="1" customWidth="1"/>
    <col min="4" max="4" width="10.21875" bestFit="1" customWidth="1"/>
    <col min="5" max="5" width="8.5546875" bestFit="1" customWidth="1"/>
    <col min="6" max="6" width="8.6640625" bestFit="1" customWidth="1"/>
    <col min="7" max="7" width="7.44140625" bestFit="1" customWidth="1"/>
    <col min="8" max="8" width="9.33203125" bestFit="1" customWidth="1"/>
    <col min="9" max="9" width="8.77734375" bestFit="1" customWidth="1"/>
    <col min="10" max="10" width="7.109375" bestFit="1" customWidth="1"/>
    <col min="11" max="11" width="6.109375" bestFit="1" customWidth="1"/>
  </cols>
  <sheetData>
    <row r="1" spans="1:11" ht="28.8" x14ac:dyDescent="0.3">
      <c r="A1" s="4" t="s">
        <v>2</v>
      </c>
      <c r="B1" s="5" t="s">
        <v>3</v>
      </c>
      <c r="C1" s="4" t="s">
        <v>4</v>
      </c>
      <c r="D1" s="6" t="s">
        <v>5</v>
      </c>
      <c r="E1" s="6" t="s">
        <v>6</v>
      </c>
      <c r="F1" s="4" t="s">
        <v>7</v>
      </c>
      <c r="G1" s="4" t="s">
        <v>8</v>
      </c>
      <c r="H1" s="4" t="s">
        <v>50</v>
      </c>
      <c r="I1" s="4" t="s">
        <v>49</v>
      </c>
      <c r="J1" s="4" t="s">
        <v>53</v>
      </c>
      <c r="K1" s="4" t="s">
        <v>51</v>
      </c>
    </row>
    <row r="2" spans="1:11" x14ac:dyDescent="0.3">
      <c r="A2" s="1" t="s">
        <v>9</v>
      </c>
      <c r="B2" s="2">
        <v>42556</v>
      </c>
      <c r="C2" t="s">
        <v>10</v>
      </c>
      <c r="D2" s="3">
        <v>-8850</v>
      </c>
      <c r="E2" s="3"/>
      <c r="F2" s="3"/>
      <c r="G2" s="3"/>
      <c r="H2" s="3"/>
    </row>
    <row r="3" spans="1:11" x14ac:dyDescent="0.3">
      <c r="A3" s="1"/>
      <c r="B3" s="2">
        <v>42844</v>
      </c>
      <c r="C3" s="2" t="s">
        <v>11</v>
      </c>
      <c r="D3" s="3"/>
      <c r="E3" s="3"/>
      <c r="F3" s="3">
        <v>1327.5</v>
      </c>
      <c r="G3" s="3">
        <v>1.85</v>
      </c>
      <c r="H3" s="3"/>
    </row>
    <row r="4" spans="1:11" x14ac:dyDescent="0.3">
      <c r="A4" s="1"/>
      <c r="B4" s="2">
        <v>42825</v>
      </c>
      <c r="C4" s="2" t="s">
        <v>12</v>
      </c>
      <c r="D4" s="3"/>
      <c r="E4" s="3">
        <v>-1.85</v>
      </c>
      <c r="F4" s="3"/>
      <c r="G4" s="3"/>
      <c r="H4" s="3"/>
    </row>
    <row r="5" spans="1:11" x14ac:dyDescent="0.3">
      <c r="A5" s="1" t="s">
        <v>13</v>
      </c>
      <c r="B5" s="2"/>
      <c r="D5" s="7">
        <v>-8850</v>
      </c>
      <c r="E5" s="7">
        <v>-1.85</v>
      </c>
      <c r="F5" s="7">
        <v>1327.5</v>
      </c>
      <c r="G5" s="7">
        <v>1.85</v>
      </c>
      <c r="H5" s="10"/>
    </row>
    <row r="6" spans="1:11" x14ac:dyDescent="0.3">
      <c r="B6" s="2"/>
    </row>
    <row r="7" spans="1:11" x14ac:dyDescent="0.3">
      <c r="B7" s="2"/>
    </row>
    <row r="8" spans="1:11" x14ac:dyDescent="0.3">
      <c r="A8" s="1" t="s">
        <v>14</v>
      </c>
      <c r="B8" s="2">
        <v>42958</v>
      </c>
      <c r="C8" t="s">
        <v>15</v>
      </c>
      <c r="D8" s="3">
        <v>-18000</v>
      </c>
      <c r="E8" s="3"/>
      <c r="F8" s="3"/>
      <c r="G8" s="3"/>
      <c r="H8" s="3"/>
    </row>
    <row r="9" spans="1:11" x14ac:dyDescent="0.3">
      <c r="B9" s="2">
        <v>42996</v>
      </c>
      <c r="C9" t="s">
        <v>16</v>
      </c>
      <c r="D9" s="3">
        <v>-14007.44</v>
      </c>
      <c r="E9" s="3"/>
      <c r="F9" s="3"/>
      <c r="G9" s="3"/>
      <c r="H9" s="3"/>
    </row>
    <row r="10" spans="1:11" x14ac:dyDescent="0.3">
      <c r="B10" s="2">
        <v>43024</v>
      </c>
      <c r="C10" s="2" t="s">
        <v>11</v>
      </c>
      <c r="E10" s="3"/>
      <c r="F10" s="3">
        <v>4801.0200000000004</v>
      </c>
      <c r="G10" s="3">
        <v>1.07</v>
      </c>
      <c r="H10" s="3"/>
    </row>
    <row r="11" spans="1:11" x14ac:dyDescent="0.3">
      <c r="B11" s="2">
        <v>43042</v>
      </c>
      <c r="C11" s="2" t="s">
        <v>17</v>
      </c>
      <c r="D11" s="3">
        <v>-627.96</v>
      </c>
      <c r="E11" s="3"/>
      <c r="F11" s="3"/>
      <c r="G11" s="3"/>
      <c r="H11" s="3"/>
    </row>
    <row r="12" spans="1:11" x14ac:dyDescent="0.3">
      <c r="B12" s="2">
        <v>43213</v>
      </c>
      <c r="C12" s="2" t="s">
        <v>11</v>
      </c>
      <c r="D12" s="3"/>
      <c r="E12" s="3"/>
      <c r="F12" s="3">
        <v>94.19</v>
      </c>
      <c r="G12" s="3">
        <v>0.19</v>
      </c>
      <c r="H12" s="3"/>
    </row>
    <row r="13" spans="1:11" x14ac:dyDescent="0.3">
      <c r="B13" s="2">
        <v>43190</v>
      </c>
      <c r="C13" s="2" t="s">
        <v>12</v>
      </c>
      <c r="E13" s="3">
        <v>-1.26</v>
      </c>
      <c r="F13" s="3"/>
      <c r="G13" s="3"/>
      <c r="H13" s="3"/>
    </row>
    <row r="14" spans="1:11" x14ac:dyDescent="0.3">
      <c r="A14" s="1" t="s">
        <v>18</v>
      </c>
      <c r="B14" s="8"/>
      <c r="C14" s="1"/>
      <c r="D14" s="7">
        <v>-32635.4</v>
      </c>
      <c r="E14" s="7">
        <v>-1.26</v>
      </c>
      <c r="F14" s="7">
        <v>4895.21</v>
      </c>
      <c r="G14" s="7">
        <v>1.26</v>
      </c>
      <c r="H14" s="10"/>
    </row>
    <row r="15" spans="1:11" x14ac:dyDescent="0.3">
      <c r="B15" s="2"/>
      <c r="D15" s="3"/>
      <c r="E15" s="3"/>
      <c r="F15" s="3"/>
      <c r="G15" s="3"/>
      <c r="H15" s="3"/>
    </row>
    <row r="16" spans="1:11" x14ac:dyDescent="0.3">
      <c r="B16" s="2"/>
      <c r="D16" s="3"/>
      <c r="E16" s="3"/>
      <c r="F16" s="3"/>
      <c r="G16" s="3"/>
      <c r="H16" s="3"/>
    </row>
    <row r="17" spans="1:8" x14ac:dyDescent="0.3">
      <c r="A17" s="1" t="s">
        <v>19</v>
      </c>
      <c r="B17" s="2"/>
      <c r="C17" s="2"/>
      <c r="D17" s="3"/>
      <c r="E17" s="3"/>
      <c r="F17" s="3"/>
    </row>
    <row r="18" spans="1:8" x14ac:dyDescent="0.3">
      <c r="B18" s="2"/>
      <c r="C18" s="2"/>
      <c r="D18" s="3"/>
      <c r="E18" s="3"/>
      <c r="F18" s="3"/>
    </row>
    <row r="19" spans="1:8" x14ac:dyDescent="0.3">
      <c r="B19" s="2"/>
      <c r="C19" s="2" t="s">
        <v>11</v>
      </c>
      <c r="D19" s="3"/>
      <c r="E19" s="3"/>
      <c r="F19" s="3"/>
    </row>
    <row r="20" spans="1:8" x14ac:dyDescent="0.3">
      <c r="B20" s="2"/>
      <c r="C20" s="2" t="s">
        <v>12</v>
      </c>
      <c r="D20" s="3"/>
      <c r="E20" s="3"/>
      <c r="F20" s="3"/>
    </row>
    <row r="21" spans="1:8" x14ac:dyDescent="0.3">
      <c r="A21" s="1" t="s">
        <v>20</v>
      </c>
      <c r="B21" s="2"/>
      <c r="C21" s="2"/>
      <c r="D21" s="7">
        <v>0</v>
      </c>
      <c r="E21" s="7">
        <v>0</v>
      </c>
      <c r="F21" s="7">
        <v>0</v>
      </c>
      <c r="G21" s="7">
        <v>0</v>
      </c>
      <c r="H21" s="10"/>
    </row>
    <row r="22" spans="1:8" x14ac:dyDescent="0.3">
      <c r="B22" s="2"/>
      <c r="C22" s="2"/>
      <c r="D22" s="3"/>
      <c r="E22" s="3"/>
      <c r="F22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6EBC79FF6EFC40AB2D09ECF9C14DE9" ma:contentTypeVersion="16" ma:contentTypeDescription="Create a new document." ma:contentTypeScope="" ma:versionID="464497b9f6085e65a3eaae1a2b053bcd">
  <xsd:schema xmlns:xsd="http://www.w3.org/2001/XMLSchema" xmlns:xs="http://www.w3.org/2001/XMLSchema" xmlns:p="http://schemas.microsoft.com/office/2006/metadata/properties" xmlns:ns2="184e16d1-85d3-41d7-847b-7de7d4aa6c56" xmlns:ns3="cd08a009-f524-4f96-aefe-d5a46b744b03" targetNamespace="http://schemas.microsoft.com/office/2006/metadata/properties" ma:root="true" ma:fieldsID="fa783f50540662ace900a9b93d75818e" ns2:_="" ns3:_="">
    <xsd:import namespace="184e16d1-85d3-41d7-847b-7de7d4aa6c56"/>
    <xsd:import namespace="cd08a009-f524-4f96-aefe-d5a46b744b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4e16d1-85d3-41d7-847b-7de7d4aa6c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7bcb83e-f98b-4a78-8ea0-6033151a835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08a009-f524-4f96-aefe-d5a46b744b03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312497ee-8f6f-4e8b-9e43-d8819a8b056c}" ma:internalName="TaxCatchAll" ma:showField="CatchAllData" ma:web="cd08a009-f524-4f96-aefe-d5a46b744b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84e16d1-85d3-41d7-847b-7de7d4aa6c56">
      <Terms xmlns="http://schemas.microsoft.com/office/infopath/2007/PartnerControls"/>
    </lcf76f155ced4ddcb4097134ff3c332f>
    <TaxCatchAll xmlns="cd08a009-f524-4f96-aefe-d5a46b744b03" xsi:nil="true"/>
  </documentManagement>
</p:properties>
</file>

<file path=customXml/itemProps1.xml><?xml version="1.0" encoding="utf-8"?>
<ds:datastoreItem xmlns:ds="http://schemas.openxmlformats.org/officeDocument/2006/customXml" ds:itemID="{F28678D1-D4AC-40B8-A6B3-946DBCEEE7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4e16d1-85d3-41d7-847b-7de7d4aa6c56"/>
    <ds:schemaRef ds:uri="cd08a009-f524-4f96-aefe-d5a46b744b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18571A-B512-4E3F-84B7-0676963B6D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C4C660-9931-4411-A261-1284DB27B981}">
  <ds:schemaRefs>
    <ds:schemaRef ds:uri="http://schemas.microsoft.com/office/2006/metadata/properties"/>
    <ds:schemaRef ds:uri="http://schemas.microsoft.com/office/infopath/2007/PartnerControls"/>
    <ds:schemaRef ds:uri="184e16d1-85d3-41d7-847b-7de7d4aa6c56"/>
    <ds:schemaRef ds:uri="cd08a009-f524-4f96-aefe-d5a46b744b0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Under 5 Years</vt:lpstr>
      <vt:lpstr>Over 5 Years</vt:lpstr>
    </vt:vector>
  </TitlesOfParts>
  <Company>Wealden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Watson</dc:creator>
  <cp:lastModifiedBy>Jenny Hoodless</cp:lastModifiedBy>
  <cp:lastPrinted>2023-11-15T13:32:37Z</cp:lastPrinted>
  <dcterms:created xsi:type="dcterms:W3CDTF">2023-10-13T15:28:42Z</dcterms:created>
  <dcterms:modified xsi:type="dcterms:W3CDTF">2024-01-15T16:03:42Z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0x010100296EBC79FF6EFC40AB2D09ECF9C14DE9</vt:lpwstr>
  </property>
  <property fmtid="{D5CDD505-2E9C-101B-9397-08002B2CF9AE}" pid="3" name="MediaServiceImageTags">
    <vt:lpwstr/>
  </property>
</Properties>
</file>